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1085" windowHeight="7830" tabRatio="942" activeTab="0"/>
  </bookViews>
  <sheets>
    <sheet name="расходы р-он" sheetId="1" r:id="rId1"/>
  </sheets>
  <definedNames>
    <definedName name="_xlnm.Print_Area" localSheetId="0">'расходы р-он'!$A$1:$I$82</definedName>
  </definedNames>
  <calcPr fullCalcOnLoad="1" refMode="R1C1"/>
</workbook>
</file>

<file path=xl/sharedStrings.xml><?xml version="1.0" encoding="utf-8"?>
<sst xmlns="http://schemas.openxmlformats.org/spreadsheetml/2006/main" count="238" uniqueCount="124">
  <si>
    <t>Итого</t>
  </si>
  <si>
    <t xml:space="preserve">% 
исполнения к годовому  плану </t>
  </si>
  <si>
    <t xml:space="preserve">                                                                       ОТЧЕТ </t>
  </si>
  <si>
    <t>____________________ №____________</t>
  </si>
  <si>
    <t>тыс. рублей</t>
  </si>
  <si>
    <t>Утвержденные бюджетные назначения</t>
  </si>
  <si>
    <t>Всего исполнено</t>
  </si>
  <si>
    <t>Отклонения +/-</t>
  </si>
  <si>
    <t>поселения Тбилисского района</t>
  </si>
  <si>
    <t>Наименование главного распорядителя бюджетных средств</t>
  </si>
  <si>
    <t>Код главы</t>
  </si>
  <si>
    <t>ФКР</t>
  </si>
  <si>
    <t>КЦСР</t>
  </si>
  <si>
    <t>КВР</t>
  </si>
  <si>
    <t>Код по бюджетной классификации</t>
  </si>
  <si>
    <t>0100</t>
  </si>
  <si>
    <t>Общегосударственные вопросы</t>
  </si>
  <si>
    <t>992</t>
  </si>
  <si>
    <t>0102</t>
  </si>
  <si>
    <t>Функционирование органов власти местного самоуправления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</si>
  <si>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</si>
  <si>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</si>
  <si>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</si>
  <si>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</si>
  <si>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расходы на обеспечение функций органов местного самоуправления</t>
  </si>
  <si>
    <t>Другие общегосударственные вопросы</t>
  </si>
  <si>
    <t>0113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</si>
  <si>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</si>
  <si>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</si>
  <si>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</si>
  <si>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</si>
  <si>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</si>
  <si>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</si>
  <si>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</si>
  <si>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</si>
  <si>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</si>
  <si>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Дорожное хозяйство (дорожные фонды)</t>
  </si>
  <si>
    <t>0409</t>
  </si>
  <si>
    <t>0412</t>
  </si>
  <si>
    <t>Другие вопросы в области национальной экономики</t>
  </si>
  <si>
    <t>дорожная деятельность в отношении автомобильных дорог местного значения в границах населенных пунктов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</si>
  <si>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</si>
  <si>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</si>
  <si>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</si>
  <si>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</si>
  <si>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</si>
  <si>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0503</t>
  </si>
  <si>
    <t xml:space="preserve">Благоустройство </t>
  </si>
  <si>
    <t>0800</t>
  </si>
  <si>
    <t>0801</t>
  </si>
  <si>
    <t>Культура, кинематография</t>
  </si>
  <si>
    <t>Культура</t>
  </si>
  <si>
    <t>расходы на обеспечение деятельности (оказания услуг) муниципальных учреждений</t>
  </si>
  <si>
    <t>1200</t>
  </si>
  <si>
    <t>1204</t>
  </si>
  <si>
    <t>Средства массовой информации</t>
  </si>
  <si>
    <t>Другие вопросы в области массовой информации</t>
  </si>
  <si>
    <t>публикация в СМИ, изготовление НПА</t>
  </si>
  <si>
    <t>1301</t>
  </si>
  <si>
    <t>1300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</si>
  <si>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</si>
  <si>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</si>
  <si>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</si>
  <si>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Национальная экономика</t>
  </si>
  <si>
    <t>Национальная безопасность и правоохранительная деятельность</t>
  </si>
  <si>
    <t>к решению Совета Алексее-Тенгинского сельского поселения Тбилисского района</t>
  </si>
  <si>
    <t>администрация Алексее-Тенгинского сельского поселения Тбилисского района</t>
  </si>
  <si>
    <t>информатизация деятельности администрации Алексее-Тенгинского сельского поселения Тбилисского района</t>
  </si>
  <si>
    <t>Глава Алексее-Тенгинского сельского</t>
  </si>
  <si>
    <t>М.В. Епишов</t>
  </si>
  <si>
    <t>5202001</t>
  </si>
  <si>
    <t>Компенсационные выплаты руководителям КТОС</t>
  </si>
  <si>
    <t>Функционирование высшего должностного лица муниципального образования</t>
  </si>
  <si>
    <t>5010000190</t>
  </si>
  <si>
    <t>5110000190</t>
  </si>
  <si>
    <t>5120060190</t>
  </si>
  <si>
    <t>Передача полномочий по осуществлению внешнего муниципального контроля контрольно-счетного органа</t>
  </si>
  <si>
    <t>Расходы на обеспечение деятельности  муниципальных  учреждений</t>
  </si>
  <si>
    <t>5410005090</t>
  </si>
  <si>
    <t>5430010050</t>
  </si>
  <si>
    <t>5430010040</t>
  </si>
  <si>
    <t>5500051180</t>
  </si>
  <si>
    <t>5710110110</t>
  </si>
  <si>
    <t>5710210110</t>
  </si>
  <si>
    <t>5720010120</t>
  </si>
  <si>
    <t>Обслуживание систем  газоснабжения поселения</t>
  </si>
  <si>
    <t>5820110152</t>
  </si>
  <si>
    <t xml:space="preserve">Обслуживание систем наружного освещения </t>
  </si>
  <si>
    <t>5830110172</t>
  </si>
  <si>
    <t>Субсидии на возмещение части затрат муниципальным унитарным предприятием</t>
  </si>
  <si>
    <t>5820110164</t>
  </si>
  <si>
    <t>6320010270</t>
  </si>
  <si>
    <t>6200010260</t>
  </si>
  <si>
    <t>организация благоустройства и озеленение территории поселения</t>
  </si>
  <si>
    <t>5830210220</t>
  </si>
  <si>
    <t>6010000590</t>
  </si>
  <si>
    <t>Передача полномочий по осуществлению библиотечного обслуживания  (межбюджетные трансферты)</t>
  </si>
  <si>
    <t>6020020020</t>
  </si>
  <si>
    <t>Муниципальные целевые программы по культуре</t>
  </si>
  <si>
    <t>7010000000</t>
  </si>
  <si>
    <t>1100</t>
  </si>
  <si>
    <t>1102</t>
  </si>
  <si>
    <t>6100010250</t>
  </si>
  <si>
    <t>Физическая культура и спорт</t>
  </si>
  <si>
    <t>Массовый спорт</t>
  </si>
  <si>
    <t>Развитие массового спорта на территории поселения</t>
  </si>
  <si>
    <t xml:space="preserve">ГП КК"Развитие культуры(мероприятие "Кадровое обеспечение сферы культуры и искусства") </t>
  </si>
  <si>
    <t>ГП КК"Развитие культуры(мероприятие "Кадровое обеспечение сферы культуры и искусства") повышение уровня заработной платы муниципальных учреждений культуры</t>
  </si>
  <si>
    <t>7010160120</t>
  </si>
  <si>
    <t>70100S0120</t>
  </si>
  <si>
    <t>5610010080</t>
  </si>
  <si>
    <t>100</t>
  </si>
  <si>
    <t>Расходы на выплату персоналу в целях обеспечения выполнения функций муниципальными органами</t>
  </si>
  <si>
    <t>200</t>
  </si>
  <si>
    <t>800</t>
  </si>
  <si>
    <t>500</t>
  </si>
  <si>
    <t>600</t>
  </si>
  <si>
    <t>700</t>
  </si>
  <si>
    <t>Отчет об исполнении бюджета Алексее-Тенгинского сельского поселения Тбилисского района по ведомственной структуре расходов за 2018 год</t>
  </si>
  <si>
    <t>осуществление первичного воинского учета на территориях, где отсутствуют военные комиссариаты (местный бюджет)</t>
  </si>
  <si>
    <t>5500010300</t>
  </si>
  <si>
    <t>Строительство и реконструкция систем газоснабжения поселения</t>
  </si>
  <si>
    <t>5820110151</t>
  </si>
  <si>
    <t>ПРИЛОЖЕНИЕ №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</si>
</sst>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0.0"/>
    <numFmt numFmtId="171" formatCode="0.0%"/>
    <numFmt numFmtId="172" formatCode="0000"/>
    <numFmt numFmtId="173" formatCode="#0.0;[Red]\-#0.0;0.0"/>
    <numFmt numFmtId="174" formatCode="#0;[Red]\-#0;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170" fontId="3" fillId="0" borderId="0" xfId="53" applyNumberFormat="1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Alignment="1">
      <alignment horizontal="center" vertical="center"/>
      <protection/>
    </xf>
    <xf numFmtId="171" fontId="8" fillId="0" borderId="0" xfId="53" applyNumberFormat="1" applyFont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1" fontId="9" fillId="0" borderId="0" xfId="53" applyNumberFormat="1" applyFont="1" applyFill="1" applyAlignment="1">
      <alignment vertical="center"/>
      <protection/>
    </xf>
    <xf numFmtId="0" fontId="7" fillId="0" borderId="0" xfId="53" applyFont="1" applyAlignment="1">
      <alignment horizontal="left" vertical="center"/>
      <protection/>
    </xf>
    <xf numFmtId="0" fontId="6" fillId="0" borderId="0" xfId="53" applyFont="1" applyFill="1" applyAlignment="1">
      <alignment vertical="center"/>
      <protection/>
    </xf>
    <xf numFmtId="2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2" fontId="11" fillId="0" borderId="10" xfId="53" applyNumberFormat="1" applyFont="1" applyFill="1" applyBorder="1" applyAlignment="1" applyProtection="1">
      <alignment vertical="center" wrapText="1"/>
      <protection hidden="1"/>
    </xf>
    <xf numFmtId="2" fontId="5" fillId="0" borderId="10" xfId="53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/>
    </xf>
    <xf numFmtId="2" fontId="11" fillId="0" borderId="10" xfId="53" applyNumberFormat="1" applyFont="1" applyBorder="1" applyAlignment="1">
      <alignment vertical="center" wrapText="1"/>
      <protection/>
    </xf>
    <xf numFmtId="170" fontId="11" fillId="0" borderId="10" xfId="53" applyNumberFormat="1" applyFont="1" applyBorder="1" applyAlignment="1">
      <alignment horizontal="center" vertical="center"/>
      <protection/>
    </xf>
    <xf numFmtId="170" fontId="11" fillId="0" borderId="10" xfId="53" applyNumberFormat="1" applyFont="1" applyFill="1" applyBorder="1" applyAlignment="1" applyProtection="1">
      <alignment horizontal="center" vertical="center"/>
      <protection hidden="1"/>
    </xf>
    <xf numFmtId="170" fontId="5" fillId="0" borderId="10" xfId="53" applyNumberFormat="1" applyFont="1" applyFill="1" applyBorder="1" applyAlignment="1" applyProtection="1">
      <alignment horizontal="center" vertical="center"/>
      <protection hidden="1"/>
    </xf>
    <xf numFmtId="170" fontId="5" fillId="0" borderId="10" xfId="53" applyNumberFormat="1" applyFont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11" fillId="0" borderId="10" xfId="0" applyNumberFormat="1" applyFont="1" applyBorder="1" applyAlignment="1">
      <alignment horizontal="center" vertical="center"/>
    </xf>
    <xf numFmtId="2" fontId="5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/>
    </xf>
    <xf numFmtId="2" fontId="5" fillId="0" borderId="10" xfId="53" applyNumberFormat="1" applyFont="1" applyBorder="1" applyAlignment="1">
      <alignment vertical="center" wrapText="1"/>
      <protection/>
    </xf>
    <xf numFmtId="0" fontId="11" fillId="0" borderId="0" xfId="53" applyFont="1" applyAlignment="1">
      <alignment horizontal="center" vertical="center"/>
      <protection/>
    </xf>
    <xf numFmtId="0" fontId="11" fillId="0" borderId="0" xfId="5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73" fontId="11" fillId="0" borderId="0" xfId="53" applyNumberFormat="1" applyFont="1" applyBorder="1" applyAlignment="1" applyProtection="1">
      <alignment horizontal="center" vertical="center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71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>
      <alignment horizontal="center"/>
    </xf>
    <xf numFmtId="49" fontId="11" fillId="0" borderId="10" xfId="53" applyNumberFormat="1" applyFont="1" applyBorder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/>
      <protection hidden="1"/>
    </xf>
    <xf numFmtId="2" fontId="11" fillId="0" borderId="13" xfId="53" applyNumberFormat="1" applyFont="1" applyFill="1" applyBorder="1" applyAlignment="1" applyProtection="1">
      <alignment horizontal="left" vertical="top" wrapText="1"/>
      <protection hidden="1"/>
    </xf>
    <xf numFmtId="2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2" fontId="11" fillId="0" borderId="14" xfId="53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top" wrapText="1"/>
    </xf>
    <xf numFmtId="2" fontId="11" fillId="0" borderId="14" xfId="53" applyNumberFormat="1" applyFont="1" applyFill="1" applyBorder="1" applyAlignment="1" applyProtection="1">
      <alignment horizontal="left" vertical="center" wrapText="1"/>
      <protection hidden="1"/>
    </xf>
    <xf numFmtId="2" fontId="11" fillId="0" borderId="14" xfId="53" applyNumberFormat="1" applyFont="1" applyFill="1" applyBorder="1" applyAlignment="1" applyProtection="1">
      <alignment vertical="center" wrapText="1"/>
      <protection hidden="1"/>
    </xf>
    <xf numFmtId="0" fontId="11" fillId="0" borderId="13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0" borderId="10" xfId="53" applyFont="1" applyBorder="1" applyAlignment="1">
      <alignment vertical="top" wrapText="1"/>
      <protection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" fillId="0" borderId="13" xfId="53" applyFont="1" applyBorder="1" applyAlignment="1">
      <alignment vertical="top" wrapText="1"/>
      <protection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171" fontId="13" fillId="0" borderId="10" xfId="53" applyNumberFormat="1" applyFont="1" applyFill="1" applyBorder="1" applyAlignment="1">
      <alignment horizontal="center" vertical="center" wrapText="1"/>
      <protection/>
    </xf>
    <xf numFmtId="2" fontId="11" fillId="0" borderId="14" xfId="53" applyNumberFormat="1" applyFont="1" applyFill="1" applyBorder="1" applyAlignment="1" applyProtection="1">
      <alignment horizontal="left" vertical="top" wrapText="1"/>
      <protection hidden="1"/>
    </xf>
    <xf numFmtId="2" fontId="11" fillId="0" borderId="15" xfId="53" applyNumberFormat="1" applyFont="1" applyFill="1" applyBorder="1" applyAlignment="1" applyProtection="1">
      <alignment horizontal="left" vertical="top" wrapText="1"/>
      <protection hidden="1"/>
    </xf>
    <xf numFmtId="2" fontId="11" fillId="0" borderId="13" xfId="53" applyNumberFormat="1" applyFont="1" applyFill="1" applyBorder="1" applyAlignment="1" applyProtection="1">
      <alignment horizontal="left" vertical="top" wrapText="1"/>
      <protection hidden="1"/>
    </xf>
    <xf numFmtId="0" fontId="11" fillId="0" borderId="0" xfId="5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53" applyFont="1" applyAlignment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0" borderId="17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1" fillId="0" borderId="0" xfId="53" applyFont="1" applyFill="1" applyAlignment="1">
      <alignment horizontal="right" vertical="center"/>
      <protection/>
    </xf>
    <xf numFmtId="0" fontId="11" fillId="0" borderId="0" xfId="0" applyFont="1" applyAlignment="1">
      <alignment horizontal="right" wrapText="1"/>
    </xf>
    <xf numFmtId="173" fontId="11" fillId="0" borderId="0" xfId="53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2" fontId="11" fillId="0" borderId="14" xfId="53" applyNumberFormat="1" applyFont="1" applyFill="1" applyBorder="1" applyAlignment="1" applyProtection="1">
      <alignment vertical="top" wrapText="1"/>
      <protection hidden="1"/>
    </xf>
    <xf numFmtId="0" fontId="0" fillId="0" borderId="15" xfId="0" applyBorder="1" applyAlignment="1">
      <alignment vertical="top" wrapText="1"/>
    </xf>
    <xf numFmtId="0" fontId="11" fillId="0" borderId="0" xfId="53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tabSelected="1" view="pageBreakPreview" zoomScaleSheetLayoutView="100" zoomScalePageLayoutView="0" workbookViewId="0" topLeftCell="B1">
      <selection activeCell="G13" sqref="G13"/>
    </sheetView>
  </sheetViews>
  <sheetFormatPr defaultColWidth="9.25390625" defaultRowHeight="12.75"/>
  <cols>
    <col min="1" max="1" width="55.375" style="5" customWidth="1"/>
    <col min="2" max="2" width="8.875" style="5" customWidth="1"/>
    <col min="3" max="3" width="7.75390625" style="5" customWidth="1"/>
    <col min="4" max="4" width="14.25390625" style="5" customWidth="1"/>
    <col min="5" max="5" width="6.875" style="5" customWidth="1"/>
    <col min="6" max="6" width="16.25390625" style="6" customWidth="1"/>
    <col min="7" max="7" width="12.875" style="6" customWidth="1"/>
    <col min="8" max="8" width="13.75390625" style="6" customWidth="1"/>
    <col min="9" max="9" width="16.75390625" style="7" customWidth="1"/>
    <col min="10" max="16384" width="9.25390625" style="5" customWidth="1"/>
  </cols>
  <sheetData>
    <row r="2" spans="6:9" ht="18.75">
      <c r="F2" s="27"/>
      <c r="G2" s="28" t="s">
        <v>123</v>
      </c>
      <c r="H2" s="29"/>
      <c r="I2" s="29"/>
    </row>
    <row r="3" spans="6:9" ht="18.75" hidden="1">
      <c r="F3" s="27"/>
      <c r="G3" s="66"/>
      <c r="H3" s="67"/>
      <c r="I3" s="67"/>
    </row>
    <row r="4" spans="6:9" ht="46.5" customHeight="1">
      <c r="F4" s="60" t="s">
        <v>65</v>
      </c>
      <c r="G4" s="61"/>
      <c r="H4" s="61"/>
      <c r="I4" s="61"/>
    </row>
    <row r="5" spans="6:9" ht="18.75">
      <c r="F5" s="68" t="s">
        <v>3</v>
      </c>
      <c r="G5" s="68"/>
      <c r="H5" s="68"/>
      <c r="I5" s="68"/>
    </row>
    <row r="6" spans="6:9" ht="18.75">
      <c r="F6" s="27"/>
      <c r="G6" s="80"/>
      <c r="H6" s="81"/>
      <c r="I6" s="81"/>
    </row>
    <row r="7" spans="1:9" s="1" customFormat="1" ht="21" customHeight="1" hidden="1">
      <c r="A7" s="69" t="s">
        <v>2</v>
      </c>
      <c r="B7" s="69"/>
      <c r="C7" s="69"/>
      <c r="D7" s="69"/>
      <c r="E7" s="69"/>
      <c r="F7" s="69"/>
      <c r="G7" s="69"/>
      <c r="H7" s="70"/>
      <c r="I7" s="70"/>
    </row>
    <row r="8" spans="1:9" s="1" customFormat="1" ht="36" customHeight="1">
      <c r="A8" s="73" t="s">
        <v>118</v>
      </c>
      <c r="B8" s="73"/>
      <c r="C8" s="73"/>
      <c r="D8" s="73"/>
      <c r="E8" s="73"/>
      <c r="F8" s="73"/>
      <c r="G8" s="73"/>
      <c r="H8" s="73"/>
      <c r="I8" s="73"/>
    </row>
    <row r="9" spans="1:9" s="1" customFormat="1" ht="18.75" customHeight="1">
      <c r="A9" s="71" t="s">
        <v>4</v>
      </c>
      <c r="B9" s="71"/>
      <c r="C9" s="71"/>
      <c r="D9" s="71"/>
      <c r="E9" s="71"/>
      <c r="F9" s="72"/>
      <c r="G9" s="72"/>
      <c r="H9" s="72"/>
      <c r="I9" s="72"/>
    </row>
    <row r="10" spans="1:9" s="1" customFormat="1" ht="38.25" customHeight="1">
      <c r="A10" s="58" t="s">
        <v>9</v>
      </c>
      <c r="B10" s="57" t="s">
        <v>14</v>
      </c>
      <c r="C10" s="57"/>
      <c r="D10" s="57"/>
      <c r="E10" s="57"/>
      <c r="F10" s="59" t="s">
        <v>5</v>
      </c>
      <c r="G10" s="59" t="s">
        <v>6</v>
      </c>
      <c r="H10" s="59" t="s">
        <v>7</v>
      </c>
      <c r="I10" s="62" t="s">
        <v>1</v>
      </c>
    </row>
    <row r="11" spans="1:9" s="12" customFormat="1" ht="39" customHeight="1">
      <c r="A11" s="58"/>
      <c r="B11" s="34" t="s">
        <v>10</v>
      </c>
      <c r="C11" s="22" t="s">
        <v>11</v>
      </c>
      <c r="D11" s="22" t="s">
        <v>12</v>
      </c>
      <c r="E11" s="33" t="s">
        <v>13</v>
      </c>
      <c r="F11" s="59"/>
      <c r="G11" s="59"/>
      <c r="H11" s="59"/>
      <c r="I11" s="62"/>
    </row>
    <row r="12" spans="1:9" s="12" customFormat="1" ht="39.75" customHeight="1">
      <c r="A12" s="35" t="s">
        <v>66</v>
      </c>
      <c r="B12" s="38">
        <v>992</v>
      </c>
      <c r="C12" s="38"/>
      <c r="D12" s="38"/>
      <c r="E12" s="38"/>
      <c r="F12" s="36"/>
      <c r="G12" s="36"/>
      <c r="H12" s="36"/>
      <c r="I12" s="37"/>
    </row>
    <row r="13" spans="1:9" s="12" customFormat="1" ht="20.25" customHeight="1">
      <c r="A13" s="46" t="s">
        <v>16</v>
      </c>
      <c r="B13" s="38">
        <v>992</v>
      </c>
      <c r="C13" s="38" t="s">
        <v>15</v>
      </c>
      <c r="D13" s="38"/>
      <c r="E13" s="38"/>
      <c r="F13" s="20">
        <f>F14+F16+F21+F23+F26+F28</f>
        <v>5112</v>
      </c>
      <c r="G13" s="20">
        <f>G14+G16+G21+G23+G26+G28</f>
        <v>5069.9</v>
      </c>
      <c r="H13" s="20">
        <f>G13-F13</f>
        <v>-42.100000000000364</v>
      </c>
      <c r="I13" s="21">
        <f>G13/F13*100</f>
        <v>99.17644757433489</v>
      </c>
    </row>
    <row r="14" spans="1:9" s="2" customFormat="1" ht="39" customHeight="1">
      <c r="A14" s="13" t="s">
        <v>72</v>
      </c>
      <c r="B14" s="39" t="s">
        <v>17</v>
      </c>
      <c r="C14" s="39" t="s">
        <v>18</v>
      </c>
      <c r="D14" s="39"/>
      <c r="E14" s="39"/>
      <c r="F14" s="19">
        <f>15:15</f>
        <v>716.7</v>
      </c>
      <c r="G14" s="19">
        <f>15:15</f>
        <v>716.6</v>
      </c>
      <c r="H14" s="19">
        <f>G14-F14</f>
        <v>-0.10000000000002274</v>
      </c>
      <c r="I14" s="18">
        <f aca="true" t="shared" si="0" ref="I14:I79">G14/F14*100</f>
        <v>99.98604716059718</v>
      </c>
    </row>
    <row r="15" spans="1:9" s="2" customFormat="1" ht="60.75" customHeight="1">
      <c r="A15" s="49" t="s">
        <v>112</v>
      </c>
      <c r="B15" s="39" t="s">
        <v>17</v>
      </c>
      <c r="C15" s="39" t="s">
        <v>18</v>
      </c>
      <c r="D15" s="39" t="s">
        <v>73</v>
      </c>
      <c r="E15" s="39" t="s">
        <v>111</v>
      </c>
      <c r="F15" s="19">
        <v>716.7</v>
      </c>
      <c r="G15" s="19">
        <v>716.6</v>
      </c>
      <c r="H15" s="19">
        <f>G15-F15</f>
        <v>-0.10000000000002274</v>
      </c>
      <c r="I15" s="18">
        <f t="shared" si="0"/>
        <v>99.98604716059718</v>
      </c>
    </row>
    <row r="16" spans="1:11" s="3" customFormat="1" ht="38.25" customHeight="1">
      <c r="A16" s="14" t="s">
        <v>19</v>
      </c>
      <c r="B16" s="39" t="s">
        <v>17</v>
      </c>
      <c r="C16" s="39" t="s">
        <v>20</v>
      </c>
      <c r="D16" s="39"/>
      <c r="E16" s="39"/>
      <c r="F16" s="19">
        <f>F17+F18+F19+F20</f>
        <v>1480.3999999999999</v>
      </c>
      <c r="G16" s="19">
        <f>G17+G18+G19+G20</f>
        <v>1471.1</v>
      </c>
      <c r="H16" s="19">
        <f>G16-F16</f>
        <v>-9.299999999999955</v>
      </c>
      <c r="I16" s="18">
        <f t="shared" si="0"/>
        <v>99.37179140772764</v>
      </c>
      <c r="K16" s="4"/>
    </row>
    <row r="17" spans="1:11" s="3" customFormat="1" ht="21" customHeight="1">
      <c r="A17" s="63" t="s">
        <v>24</v>
      </c>
      <c r="B17" s="39" t="s">
        <v>17</v>
      </c>
      <c r="C17" s="39" t="s">
        <v>20</v>
      </c>
      <c r="D17" s="39" t="s">
        <v>74</v>
      </c>
      <c r="E17" s="39" t="s">
        <v>111</v>
      </c>
      <c r="F17" s="19">
        <v>1354.3</v>
      </c>
      <c r="G17" s="19">
        <v>1347.3</v>
      </c>
      <c r="H17" s="19">
        <f>G17-F17</f>
        <v>-7</v>
      </c>
      <c r="I17" s="18">
        <f t="shared" si="0"/>
        <v>99.48312781510744</v>
      </c>
      <c r="K17" s="4"/>
    </row>
    <row r="18" spans="1:11" s="3" customFormat="1" ht="24" customHeight="1">
      <c r="A18" s="64"/>
      <c r="B18" s="39" t="s">
        <v>17</v>
      </c>
      <c r="C18" s="39" t="s">
        <v>20</v>
      </c>
      <c r="D18" s="39" t="s">
        <v>74</v>
      </c>
      <c r="E18" s="39" t="s">
        <v>113</v>
      </c>
      <c r="F18" s="19">
        <v>94</v>
      </c>
      <c r="G18" s="19">
        <v>91.7</v>
      </c>
      <c r="H18" s="19">
        <f aca="true" t="shared" si="1" ref="H18:H50">G18-F18</f>
        <v>-2.299999999999997</v>
      </c>
      <c r="I18" s="18">
        <f t="shared" si="0"/>
        <v>97.5531914893617</v>
      </c>
      <c r="K18" s="4"/>
    </row>
    <row r="19" spans="1:11" s="3" customFormat="1" ht="27.75" customHeight="1">
      <c r="A19" s="64"/>
      <c r="B19" s="39" t="s">
        <v>17</v>
      </c>
      <c r="C19" s="39" t="s">
        <v>20</v>
      </c>
      <c r="D19" s="39" t="s">
        <v>74</v>
      </c>
      <c r="E19" s="39" t="s">
        <v>114</v>
      </c>
      <c r="F19" s="19">
        <v>28.3</v>
      </c>
      <c r="G19" s="19">
        <v>28.3</v>
      </c>
      <c r="H19" s="19">
        <f t="shared" si="1"/>
        <v>0</v>
      </c>
      <c r="I19" s="18">
        <f t="shared" si="0"/>
        <v>100</v>
      </c>
      <c r="K19" s="4"/>
    </row>
    <row r="20" spans="1:11" s="3" customFormat="1" ht="78.75" customHeight="1">
      <c r="A20" s="45" t="s">
        <v>23</v>
      </c>
      <c r="B20" s="39" t="s">
        <v>17</v>
      </c>
      <c r="C20" s="39" t="s">
        <v>20</v>
      </c>
      <c r="D20" s="39" t="s">
        <v>75</v>
      </c>
      <c r="E20" s="39" t="s">
        <v>113</v>
      </c>
      <c r="F20" s="19">
        <v>3.8</v>
      </c>
      <c r="G20" s="19">
        <v>3.8</v>
      </c>
      <c r="H20" s="19">
        <f t="shared" si="1"/>
        <v>0</v>
      </c>
      <c r="I20" s="18">
        <f t="shared" si="0"/>
        <v>100</v>
      </c>
      <c r="K20" s="4"/>
    </row>
    <row r="21" spans="1:11" s="3" customFormat="1" ht="73.5" customHeight="1">
      <c r="A21" s="14" t="s">
        <v>21</v>
      </c>
      <c r="B21" s="39" t="s">
        <v>17</v>
      </c>
      <c r="C21" s="39" t="s">
        <v>22</v>
      </c>
      <c r="D21" s="39"/>
      <c r="E21" s="39"/>
      <c r="F21" s="23">
        <f>F22</f>
        <v>17</v>
      </c>
      <c r="G21" s="23">
        <f>G22</f>
        <v>17</v>
      </c>
      <c r="H21" s="19">
        <f t="shared" si="1"/>
        <v>0</v>
      </c>
      <c r="I21" s="18">
        <f t="shared" si="0"/>
        <v>100</v>
      </c>
      <c r="K21" s="4"/>
    </row>
    <row r="22" spans="1:11" s="3" customFormat="1" ht="59.25" customHeight="1">
      <c r="A22" s="14" t="s">
        <v>76</v>
      </c>
      <c r="B22" s="39" t="s">
        <v>17</v>
      </c>
      <c r="C22" s="39" t="s">
        <v>22</v>
      </c>
      <c r="D22" s="39" t="s">
        <v>70</v>
      </c>
      <c r="E22" s="39" t="s">
        <v>115</v>
      </c>
      <c r="F22" s="23">
        <v>17</v>
      </c>
      <c r="G22" s="23">
        <v>17</v>
      </c>
      <c r="H22" s="19">
        <f t="shared" si="1"/>
        <v>0</v>
      </c>
      <c r="I22" s="18">
        <f t="shared" si="0"/>
        <v>100</v>
      </c>
      <c r="K22" s="4"/>
    </row>
    <row r="23" spans="1:11" s="3" customFormat="1" ht="36.75" customHeight="1" hidden="1">
      <c r="A23" s="14"/>
      <c r="B23" s="39"/>
      <c r="C23" s="39"/>
      <c r="D23" s="39"/>
      <c r="E23" s="39"/>
      <c r="F23" s="23"/>
      <c r="G23" s="23"/>
      <c r="H23" s="19">
        <f t="shared" si="1"/>
        <v>0</v>
      </c>
      <c r="I23" s="18"/>
      <c r="K23" s="4"/>
    </row>
    <row r="24" spans="1:11" s="3" customFormat="1" ht="36" customHeight="1" hidden="1">
      <c r="A24" s="63"/>
      <c r="B24" s="39"/>
      <c r="C24" s="39"/>
      <c r="D24" s="39"/>
      <c r="E24" s="39"/>
      <c r="F24" s="23"/>
      <c r="G24" s="23"/>
      <c r="H24" s="19">
        <f t="shared" si="1"/>
        <v>0</v>
      </c>
      <c r="I24" s="18"/>
      <c r="K24" s="4"/>
    </row>
    <row r="25" spans="1:11" s="3" customFormat="1" ht="41.25" customHeight="1" hidden="1">
      <c r="A25" s="65"/>
      <c r="B25" s="39"/>
      <c r="C25" s="39"/>
      <c r="D25" s="39"/>
      <c r="E25" s="39"/>
      <c r="F25" s="23"/>
      <c r="G25" s="23"/>
      <c r="H25" s="19">
        <f t="shared" si="1"/>
        <v>0</v>
      </c>
      <c r="I25" s="18"/>
      <c r="K25" s="4"/>
    </row>
    <row r="26" spans="1:9" s="3" customFormat="1" ht="18.75" hidden="1">
      <c r="A26" s="14"/>
      <c r="B26" s="39"/>
      <c r="C26" s="39"/>
      <c r="D26" s="39"/>
      <c r="E26" s="39"/>
      <c r="F26" s="19"/>
      <c r="G26" s="19"/>
      <c r="H26" s="19">
        <f t="shared" si="1"/>
        <v>0</v>
      </c>
      <c r="I26" s="18"/>
    </row>
    <row r="27" spans="1:9" s="3" customFormat="1" ht="18.75" hidden="1">
      <c r="A27" s="14"/>
      <c r="B27" s="39"/>
      <c r="C27" s="39"/>
      <c r="D27" s="39"/>
      <c r="E27" s="39"/>
      <c r="F27" s="19"/>
      <c r="G27" s="19"/>
      <c r="H27" s="19">
        <f t="shared" si="1"/>
        <v>0</v>
      </c>
      <c r="I27" s="18"/>
    </row>
    <row r="28" spans="1:9" s="3" customFormat="1" ht="22.5" customHeight="1">
      <c r="A28" s="14" t="s">
        <v>25</v>
      </c>
      <c r="B28" s="39" t="s">
        <v>17</v>
      </c>
      <c r="C28" s="39" t="s">
        <v>26</v>
      </c>
      <c r="D28" s="39"/>
      <c r="E28" s="39"/>
      <c r="F28" s="19">
        <f>F33+F35+F29+F34</f>
        <v>2897.9</v>
      </c>
      <c r="G28" s="19">
        <f>G33+G35+G29+G34</f>
        <v>2865.2</v>
      </c>
      <c r="H28" s="19">
        <f t="shared" si="1"/>
        <v>-32.70000000000027</v>
      </c>
      <c r="I28" s="18">
        <f t="shared" si="0"/>
        <v>98.87159667345318</v>
      </c>
    </row>
    <row r="29" spans="1:9" s="3" customFormat="1" ht="22.5" customHeight="1">
      <c r="A29" s="78" t="s">
        <v>77</v>
      </c>
      <c r="B29" s="39" t="s">
        <v>17</v>
      </c>
      <c r="C29" s="39" t="s">
        <v>26</v>
      </c>
      <c r="D29" s="39" t="s">
        <v>78</v>
      </c>
      <c r="E29" s="39"/>
      <c r="F29" s="19">
        <f>F30+F31+F32</f>
        <v>2658.9</v>
      </c>
      <c r="G29" s="19">
        <f>G30+G31+G32</f>
        <v>2626.7999999999997</v>
      </c>
      <c r="H29" s="19">
        <f t="shared" si="1"/>
        <v>-32.100000000000364</v>
      </c>
      <c r="I29" s="18">
        <f t="shared" si="0"/>
        <v>98.79273383730113</v>
      </c>
    </row>
    <row r="30" spans="1:9" s="3" customFormat="1" ht="40.5" customHeight="1">
      <c r="A30" s="79"/>
      <c r="B30" s="39" t="s">
        <v>17</v>
      </c>
      <c r="C30" s="39" t="s">
        <v>26</v>
      </c>
      <c r="D30" s="39" t="s">
        <v>78</v>
      </c>
      <c r="E30" s="39" t="s">
        <v>111</v>
      </c>
      <c r="F30" s="19">
        <v>1494.1</v>
      </c>
      <c r="G30" s="19">
        <v>1494</v>
      </c>
      <c r="H30" s="19">
        <f t="shared" si="1"/>
        <v>-0.09999999999990905</v>
      </c>
      <c r="I30" s="18">
        <f t="shared" si="0"/>
        <v>99.99330700756309</v>
      </c>
    </row>
    <row r="31" spans="1:9" s="3" customFormat="1" ht="40.5" customHeight="1">
      <c r="A31" s="79"/>
      <c r="B31" s="39" t="s">
        <v>17</v>
      </c>
      <c r="C31" s="39" t="s">
        <v>26</v>
      </c>
      <c r="D31" s="39" t="s">
        <v>78</v>
      </c>
      <c r="E31" s="39" t="s">
        <v>113</v>
      </c>
      <c r="F31" s="19">
        <v>1154.7</v>
      </c>
      <c r="G31" s="19">
        <v>1122.7</v>
      </c>
      <c r="H31" s="19">
        <f t="shared" si="1"/>
        <v>-32</v>
      </c>
      <c r="I31" s="18">
        <f t="shared" si="0"/>
        <v>97.22871741577899</v>
      </c>
    </row>
    <row r="32" spans="1:9" s="3" customFormat="1" ht="40.5" customHeight="1">
      <c r="A32" s="79"/>
      <c r="B32" s="39" t="s">
        <v>17</v>
      </c>
      <c r="C32" s="39" t="s">
        <v>26</v>
      </c>
      <c r="D32" s="39" t="s">
        <v>78</v>
      </c>
      <c r="E32" s="39" t="s">
        <v>114</v>
      </c>
      <c r="F32" s="19">
        <v>10.1</v>
      </c>
      <c r="G32" s="19">
        <v>10.1</v>
      </c>
      <c r="H32" s="19">
        <f t="shared" si="1"/>
        <v>0</v>
      </c>
      <c r="I32" s="18">
        <f t="shared" si="0"/>
        <v>100</v>
      </c>
    </row>
    <row r="33" spans="1:9" s="3" customFormat="1" ht="38.25" customHeight="1">
      <c r="A33" s="14" t="s">
        <v>71</v>
      </c>
      <c r="B33" s="39" t="s">
        <v>17</v>
      </c>
      <c r="C33" s="39" t="s">
        <v>26</v>
      </c>
      <c r="D33" s="39" t="s">
        <v>79</v>
      </c>
      <c r="E33" s="39" t="s">
        <v>114</v>
      </c>
      <c r="F33" s="19">
        <v>24</v>
      </c>
      <c r="G33" s="19">
        <v>24</v>
      </c>
      <c r="H33" s="19">
        <f t="shared" si="1"/>
        <v>0</v>
      </c>
      <c r="I33" s="18">
        <f t="shared" si="0"/>
        <v>100</v>
      </c>
    </row>
    <row r="34" spans="1:9" s="3" customFormat="1" ht="42" customHeight="1" hidden="1">
      <c r="A34" s="50"/>
      <c r="B34" s="39"/>
      <c r="C34" s="39"/>
      <c r="D34" s="39"/>
      <c r="E34" s="39"/>
      <c r="F34" s="19"/>
      <c r="G34" s="19"/>
      <c r="H34" s="19"/>
      <c r="I34" s="18"/>
    </row>
    <row r="35" spans="1:9" s="3" customFormat="1" ht="63" customHeight="1">
      <c r="A35" s="47" t="s">
        <v>67</v>
      </c>
      <c r="B35" s="39" t="s">
        <v>17</v>
      </c>
      <c r="C35" s="39" t="s">
        <v>26</v>
      </c>
      <c r="D35" s="39" t="s">
        <v>80</v>
      </c>
      <c r="E35" s="39" t="s">
        <v>113</v>
      </c>
      <c r="F35" s="19">
        <v>215</v>
      </c>
      <c r="G35" s="19">
        <v>214.4</v>
      </c>
      <c r="H35" s="19">
        <f t="shared" si="1"/>
        <v>-0.5999999999999943</v>
      </c>
      <c r="I35" s="18">
        <f t="shared" si="0"/>
        <v>99.72093023255815</v>
      </c>
    </row>
    <row r="36" spans="1:9" s="3" customFormat="1" ht="18.75">
      <c r="A36" s="24" t="s">
        <v>27</v>
      </c>
      <c r="B36" s="38" t="s">
        <v>17</v>
      </c>
      <c r="C36" s="38" t="s">
        <v>28</v>
      </c>
      <c r="D36" s="38"/>
      <c r="E36" s="38"/>
      <c r="F36" s="20">
        <f>F37</f>
        <v>91.80000000000001</v>
      </c>
      <c r="G36" s="20">
        <f>G37</f>
        <v>91.80000000000001</v>
      </c>
      <c r="H36" s="19">
        <f t="shared" si="1"/>
        <v>0</v>
      </c>
      <c r="I36" s="21">
        <f t="shared" si="0"/>
        <v>100</v>
      </c>
    </row>
    <row r="37" spans="1:9" s="3" customFormat="1" ht="26.25" customHeight="1">
      <c r="A37" s="14" t="s">
        <v>29</v>
      </c>
      <c r="B37" s="39" t="s">
        <v>17</v>
      </c>
      <c r="C37" s="39" t="s">
        <v>30</v>
      </c>
      <c r="D37" s="39"/>
      <c r="E37" s="39"/>
      <c r="F37" s="19">
        <f>F39+F38</f>
        <v>91.80000000000001</v>
      </c>
      <c r="G37" s="19">
        <f>G39+G38</f>
        <v>91.80000000000001</v>
      </c>
      <c r="H37" s="19">
        <f t="shared" si="1"/>
        <v>0</v>
      </c>
      <c r="I37" s="18">
        <f t="shared" si="0"/>
        <v>100</v>
      </c>
    </row>
    <row r="38" spans="1:9" s="3" customFormat="1" ht="55.5" customHeight="1">
      <c r="A38" s="47" t="s">
        <v>119</v>
      </c>
      <c r="B38" s="39" t="s">
        <v>17</v>
      </c>
      <c r="C38" s="39" t="s">
        <v>30</v>
      </c>
      <c r="D38" s="39" t="s">
        <v>120</v>
      </c>
      <c r="E38" s="39" t="s">
        <v>111</v>
      </c>
      <c r="F38" s="19">
        <v>11.4</v>
      </c>
      <c r="G38" s="19">
        <v>11.4</v>
      </c>
      <c r="H38" s="19">
        <f t="shared" si="1"/>
        <v>0</v>
      </c>
      <c r="I38" s="18">
        <f t="shared" si="0"/>
        <v>100</v>
      </c>
    </row>
    <row r="39" spans="1:9" s="3" customFormat="1" ht="67.5" customHeight="1">
      <c r="A39" s="47" t="s">
        <v>31</v>
      </c>
      <c r="B39" s="39" t="s">
        <v>17</v>
      </c>
      <c r="C39" s="39" t="s">
        <v>30</v>
      </c>
      <c r="D39" s="39" t="s">
        <v>81</v>
      </c>
      <c r="E39" s="39" t="s">
        <v>111</v>
      </c>
      <c r="F39" s="19">
        <v>80.4</v>
      </c>
      <c r="G39" s="19">
        <v>80.4</v>
      </c>
      <c r="H39" s="19">
        <f t="shared" si="1"/>
        <v>0</v>
      </c>
      <c r="I39" s="18">
        <f t="shared" si="0"/>
        <v>100</v>
      </c>
    </row>
    <row r="40" spans="1:9" s="3" customFormat="1" ht="37.5" customHeight="1">
      <c r="A40" s="24" t="s">
        <v>64</v>
      </c>
      <c r="B40" s="38" t="s">
        <v>17</v>
      </c>
      <c r="C40" s="38" t="s">
        <v>32</v>
      </c>
      <c r="D40" s="38"/>
      <c r="E40" s="38"/>
      <c r="F40" s="20">
        <f>F41</f>
        <v>1.2</v>
      </c>
      <c r="G40" s="20">
        <f>G41</f>
        <v>1.2</v>
      </c>
      <c r="H40" s="19">
        <f t="shared" si="1"/>
        <v>0</v>
      </c>
      <c r="I40" s="18">
        <f t="shared" si="0"/>
        <v>100</v>
      </c>
    </row>
    <row r="41" spans="1:9" s="3" customFormat="1" ht="58.5" customHeight="1">
      <c r="A41" s="14" t="s">
        <v>34</v>
      </c>
      <c r="B41" s="39" t="s">
        <v>17</v>
      </c>
      <c r="C41" s="39" t="s">
        <v>33</v>
      </c>
      <c r="D41" s="39" t="s">
        <v>110</v>
      </c>
      <c r="E41" s="39" t="s">
        <v>113</v>
      </c>
      <c r="F41" s="19">
        <v>1.2</v>
      </c>
      <c r="G41" s="19">
        <v>1.2</v>
      </c>
      <c r="H41" s="19">
        <f t="shared" si="1"/>
        <v>0</v>
      </c>
      <c r="I41" s="18">
        <f t="shared" si="0"/>
        <v>100</v>
      </c>
    </row>
    <row r="42" spans="1:9" s="3" customFormat="1" ht="18.75" customHeight="1">
      <c r="A42" s="25" t="s">
        <v>63</v>
      </c>
      <c r="B42" s="40" t="s">
        <v>17</v>
      </c>
      <c r="C42" s="40" t="s">
        <v>35</v>
      </c>
      <c r="D42" s="40"/>
      <c r="E42" s="40"/>
      <c r="F42" s="20">
        <f>F43+F46</f>
        <v>2053.6</v>
      </c>
      <c r="G42" s="20">
        <f>G43+G46</f>
        <v>1307.2000000000003</v>
      </c>
      <c r="H42" s="19">
        <f t="shared" si="1"/>
        <v>-746.3999999999996</v>
      </c>
      <c r="I42" s="21">
        <f t="shared" si="0"/>
        <v>63.65407089988315</v>
      </c>
    </row>
    <row r="43" spans="1:9" s="3" customFormat="1" ht="24" customHeight="1">
      <c r="A43" s="14" t="s">
        <v>36</v>
      </c>
      <c r="B43" s="39" t="s">
        <v>17</v>
      </c>
      <c r="C43" s="39" t="s">
        <v>37</v>
      </c>
      <c r="D43" s="39"/>
      <c r="E43" s="39"/>
      <c r="F43" s="19">
        <f>F44+F45</f>
        <v>2038.2</v>
      </c>
      <c r="G43" s="19">
        <f>G44+G45</f>
        <v>1291.8000000000002</v>
      </c>
      <c r="H43" s="19">
        <f t="shared" si="1"/>
        <v>-746.3999999999999</v>
      </c>
      <c r="I43" s="18">
        <f t="shared" si="0"/>
        <v>63.37945245805123</v>
      </c>
    </row>
    <row r="44" spans="1:9" s="3" customFormat="1" ht="60" customHeight="1">
      <c r="A44" s="47" t="s">
        <v>40</v>
      </c>
      <c r="B44" s="39" t="s">
        <v>17</v>
      </c>
      <c r="C44" s="39" t="s">
        <v>37</v>
      </c>
      <c r="D44" s="39" t="s">
        <v>82</v>
      </c>
      <c r="E44" s="39" t="s">
        <v>113</v>
      </c>
      <c r="F44" s="19">
        <v>793.8</v>
      </c>
      <c r="G44" s="19">
        <v>373.1</v>
      </c>
      <c r="H44" s="19">
        <f t="shared" si="1"/>
        <v>-420.69999999999993</v>
      </c>
      <c r="I44" s="18">
        <f t="shared" si="0"/>
        <v>47.00176366843034</v>
      </c>
    </row>
    <row r="45" spans="1:9" s="3" customFormat="1" ht="54" customHeight="1">
      <c r="A45" s="51" t="s">
        <v>40</v>
      </c>
      <c r="B45" s="39" t="s">
        <v>17</v>
      </c>
      <c r="C45" s="39" t="s">
        <v>37</v>
      </c>
      <c r="D45" s="39" t="s">
        <v>83</v>
      </c>
      <c r="E45" s="39" t="s">
        <v>113</v>
      </c>
      <c r="F45" s="19">
        <v>1244.4</v>
      </c>
      <c r="G45" s="19">
        <v>918.7</v>
      </c>
      <c r="H45" s="19">
        <f t="shared" si="1"/>
        <v>-325.70000000000005</v>
      </c>
      <c r="I45" s="18">
        <f t="shared" si="0"/>
        <v>73.826743812279</v>
      </c>
    </row>
    <row r="46" spans="1:9" s="3" customFormat="1" ht="36.75" customHeight="1">
      <c r="A46" s="14" t="s">
        <v>39</v>
      </c>
      <c r="B46" s="39" t="s">
        <v>17</v>
      </c>
      <c r="C46" s="39" t="s">
        <v>38</v>
      </c>
      <c r="D46" s="39"/>
      <c r="E46" s="39"/>
      <c r="F46" s="19">
        <f>F49+F47+F48</f>
        <v>15.4</v>
      </c>
      <c r="G46" s="19">
        <f>G49+G47+G48</f>
        <v>15.4</v>
      </c>
      <c r="H46" s="19">
        <f t="shared" si="1"/>
        <v>0</v>
      </c>
      <c r="I46" s="18">
        <f t="shared" si="0"/>
        <v>100</v>
      </c>
    </row>
    <row r="47" spans="1:9" s="3" customFormat="1" ht="36.75" customHeight="1">
      <c r="A47" s="14" t="s">
        <v>41</v>
      </c>
      <c r="B47" s="39" t="s">
        <v>17</v>
      </c>
      <c r="C47" s="39" t="s">
        <v>38</v>
      </c>
      <c r="D47" s="39" t="s">
        <v>84</v>
      </c>
      <c r="E47" s="39" t="s">
        <v>113</v>
      </c>
      <c r="F47" s="19">
        <v>15.4</v>
      </c>
      <c r="G47" s="19">
        <v>15.4</v>
      </c>
      <c r="H47" s="19">
        <f>G47-F47</f>
        <v>0</v>
      </c>
      <c r="I47" s="18">
        <f>G47/F47*100</f>
        <v>100</v>
      </c>
    </row>
    <row r="48" spans="1:9" s="3" customFormat="1" ht="36.75" customHeight="1" hidden="1">
      <c r="A48" s="14"/>
      <c r="B48" s="39"/>
      <c r="C48" s="39"/>
      <c r="D48" s="39"/>
      <c r="E48" s="39"/>
      <c r="F48" s="19"/>
      <c r="G48" s="19"/>
      <c r="H48" s="19"/>
      <c r="I48" s="18"/>
    </row>
    <row r="49" spans="1:9" s="3" customFormat="1" ht="36.75" customHeight="1" hidden="1">
      <c r="A49" s="14"/>
      <c r="B49" s="39"/>
      <c r="C49" s="39"/>
      <c r="D49" s="39"/>
      <c r="E49" s="39"/>
      <c r="F49" s="19"/>
      <c r="G49" s="19"/>
      <c r="H49" s="19"/>
      <c r="I49" s="18"/>
    </row>
    <row r="50" spans="1:9" s="3" customFormat="1" ht="20.25" customHeight="1">
      <c r="A50" s="24" t="s">
        <v>43</v>
      </c>
      <c r="B50" s="38" t="s">
        <v>17</v>
      </c>
      <c r="C50" s="38" t="s">
        <v>42</v>
      </c>
      <c r="D50" s="38"/>
      <c r="E50" s="38"/>
      <c r="F50" s="20">
        <f>F51+F58</f>
        <v>1094.4</v>
      </c>
      <c r="G50" s="20">
        <f>G51+G58</f>
        <v>1079.2</v>
      </c>
      <c r="H50" s="19">
        <f t="shared" si="1"/>
        <v>-15.200000000000045</v>
      </c>
      <c r="I50" s="21">
        <f t="shared" si="0"/>
        <v>98.6111111111111</v>
      </c>
    </row>
    <row r="51" spans="1:9" s="3" customFormat="1" ht="21" customHeight="1">
      <c r="A51" s="14" t="s">
        <v>45</v>
      </c>
      <c r="B51" s="39" t="s">
        <v>17</v>
      </c>
      <c r="C51" s="39" t="s">
        <v>44</v>
      </c>
      <c r="D51" s="39"/>
      <c r="E51" s="39"/>
      <c r="F51" s="19">
        <f>F53+F54+F55+F52</f>
        <v>801.4</v>
      </c>
      <c r="G51" s="19">
        <f>G53+G54+G55+G52</f>
        <v>788.6</v>
      </c>
      <c r="H51" s="19">
        <f aca="true" t="shared" si="2" ref="H51:H79">G51-F51</f>
        <v>-12.799999999999955</v>
      </c>
      <c r="I51" s="18">
        <f t="shared" si="0"/>
        <v>98.40279510856003</v>
      </c>
    </row>
    <row r="52" spans="1:9" s="3" customFormat="1" ht="36" customHeight="1">
      <c r="A52" s="14" t="s">
        <v>121</v>
      </c>
      <c r="B52" s="39" t="s">
        <v>17</v>
      </c>
      <c r="C52" s="39" t="s">
        <v>44</v>
      </c>
      <c r="D52" s="39" t="s">
        <v>122</v>
      </c>
      <c r="E52" s="39" t="s">
        <v>113</v>
      </c>
      <c r="F52" s="19">
        <v>45</v>
      </c>
      <c r="G52" s="19">
        <v>45</v>
      </c>
      <c r="H52" s="19">
        <f t="shared" si="2"/>
        <v>0</v>
      </c>
      <c r="I52" s="18">
        <f t="shared" si="0"/>
        <v>100</v>
      </c>
    </row>
    <row r="53" spans="1:9" s="3" customFormat="1" ht="36" customHeight="1">
      <c r="A53" s="48" t="s">
        <v>85</v>
      </c>
      <c r="B53" s="39" t="s">
        <v>17</v>
      </c>
      <c r="C53" s="39" t="s">
        <v>44</v>
      </c>
      <c r="D53" s="39" t="s">
        <v>86</v>
      </c>
      <c r="E53" s="39" t="s">
        <v>113</v>
      </c>
      <c r="F53" s="19">
        <v>120</v>
      </c>
      <c r="G53" s="19">
        <v>107.2</v>
      </c>
      <c r="H53" s="19">
        <f>G53-F53</f>
        <v>-12.799999999999997</v>
      </c>
      <c r="I53" s="18">
        <f>G53/F53*100</f>
        <v>89.33333333333333</v>
      </c>
    </row>
    <row r="54" spans="1:9" s="3" customFormat="1" ht="42.75" customHeight="1">
      <c r="A54" s="52" t="s">
        <v>89</v>
      </c>
      <c r="B54" s="39" t="s">
        <v>17</v>
      </c>
      <c r="C54" s="39" t="s">
        <v>44</v>
      </c>
      <c r="D54" s="39" t="s">
        <v>90</v>
      </c>
      <c r="E54" s="39" t="s">
        <v>114</v>
      </c>
      <c r="F54" s="19">
        <v>636.4</v>
      </c>
      <c r="G54" s="19">
        <v>636.4</v>
      </c>
      <c r="H54" s="19">
        <f t="shared" si="2"/>
        <v>0</v>
      </c>
      <c r="I54" s="18">
        <f t="shared" si="0"/>
        <v>100</v>
      </c>
    </row>
    <row r="55" spans="1:9" s="3" customFormat="1" ht="42.75" customHeight="1" hidden="1">
      <c r="A55" s="52"/>
      <c r="B55" s="39"/>
      <c r="C55" s="39"/>
      <c r="D55" s="39"/>
      <c r="E55" s="39"/>
      <c r="F55" s="19"/>
      <c r="G55" s="19"/>
      <c r="H55" s="19"/>
      <c r="I55" s="18"/>
    </row>
    <row r="56" spans="1:9" s="3" customFormat="1" ht="56.25" customHeight="1" hidden="1">
      <c r="A56" s="52"/>
      <c r="B56" s="39"/>
      <c r="C56" s="39"/>
      <c r="D56" s="39"/>
      <c r="E56" s="39"/>
      <c r="F56" s="19"/>
      <c r="G56" s="19"/>
      <c r="H56" s="19"/>
      <c r="I56" s="18"/>
    </row>
    <row r="57" spans="1:9" s="3" customFormat="1" ht="81.75" customHeight="1" hidden="1">
      <c r="A57" s="52"/>
      <c r="B57" s="39"/>
      <c r="C57" s="39"/>
      <c r="D57" s="39"/>
      <c r="E57" s="39"/>
      <c r="F57" s="19"/>
      <c r="G57" s="19"/>
      <c r="H57" s="19"/>
      <c r="I57" s="18"/>
    </row>
    <row r="58" spans="1:9" s="3" customFormat="1" ht="21.75" customHeight="1">
      <c r="A58" s="14" t="s">
        <v>47</v>
      </c>
      <c r="B58" s="39" t="s">
        <v>17</v>
      </c>
      <c r="C58" s="39" t="s">
        <v>46</v>
      </c>
      <c r="D58" s="39"/>
      <c r="E58" s="39"/>
      <c r="F58" s="19">
        <f>F59+F62</f>
        <v>293</v>
      </c>
      <c r="G58" s="19">
        <f>G59+G62</f>
        <v>290.6</v>
      </c>
      <c r="H58" s="19">
        <f t="shared" si="2"/>
        <v>-2.3999999999999773</v>
      </c>
      <c r="I58" s="18">
        <f t="shared" si="0"/>
        <v>99.18088737201366</v>
      </c>
    </row>
    <row r="59" spans="1:9" s="3" customFormat="1" ht="36" customHeight="1">
      <c r="A59" s="54" t="s">
        <v>87</v>
      </c>
      <c r="B59" s="39" t="s">
        <v>17</v>
      </c>
      <c r="C59" s="39" t="s">
        <v>46</v>
      </c>
      <c r="D59" s="39" t="s">
        <v>88</v>
      </c>
      <c r="E59" s="39"/>
      <c r="F59" s="19">
        <f>F60+F61</f>
        <v>238</v>
      </c>
      <c r="G59" s="19">
        <f>G60+G61</f>
        <v>235.60000000000002</v>
      </c>
      <c r="H59" s="19">
        <f>G59-F59</f>
        <v>-2.3999999999999773</v>
      </c>
      <c r="I59" s="18">
        <f>G59/F59*100</f>
        <v>98.99159663865548</v>
      </c>
    </row>
    <row r="60" spans="1:9" s="3" customFormat="1" ht="36" customHeight="1">
      <c r="A60" s="55"/>
      <c r="B60" s="39" t="s">
        <v>17</v>
      </c>
      <c r="C60" s="39" t="s">
        <v>46</v>
      </c>
      <c r="D60" s="39" t="s">
        <v>88</v>
      </c>
      <c r="E60" s="39" t="s">
        <v>113</v>
      </c>
      <c r="F60" s="19">
        <v>237.7</v>
      </c>
      <c r="G60" s="19">
        <v>235.3</v>
      </c>
      <c r="H60" s="19">
        <f>G60-F60</f>
        <v>-2.3999999999999773</v>
      </c>
      <c r="I60" s="18">
        <f>G60/F60*100</f>
        <v>98.99032393773666</v>
      </c>
    </row>
    <row r="61" spans="1:9" s="3" customFormat="1" ht="36" customHeight="1">
      <c r="A61" s="56"/>
      <c r="B61" s="39" t="s">
        <v>17</v>
      </c>
      <c r="C61" s="39" t="s">
        <v>46</v>
      </c>
      <c r="D61" s="39" t="s">
        <v>88</v>
      </c>
      <c r="E61" s="39" t="s">
        <v>114</v>
      </c>
      <c r="F61" s="19">
        <v>0.3</v>
      </c>
      <c r="G61" s="19">
        <v>0.3</v>
      </c>
      <c r="H61" s="19">
        <f>G61-F61</f>
        <v>0</v>
      </c>
      <c r="I61" s="18">
        <f>G61/F61*100</f>
        <v>100</v>
      </c>
    </row>
    <row r="62" spans="1:9" s="3" customFormat="1" ht="36" customHeight="1">
      <c r="A62" s="53" t="s">
        <v>93</v>
      </c>
      <c r="B62" s="39" t="s">
        <v>17</v>
      </c>
      <c r="C62" s="39" t="s">
        <v>46</v>
      </c>
      <c r="D62" s="39" t="s">
        <v>94</v>
      </c>
      <c r="E62" s="39" t="s">
        <v>113</v>
      </c>
      <c r="F62" s="19">
        <v>55</v>
      </c>
      <c r="G62" s="19">
        <v>55</v>
      </c>
      <c r="H62" s="19">
        <f>G62-F62</f>
        <v>0</v>
      </c>
      <c r="I62" s="18">
        <f>G62/F62*100</f>
        <v>100</v>
      </c>
    </row>
    <row r="63" spans="1:9" s="3" customFormat="1" ht="27.75" customHeight="1">
      <c r="A63" s="24" t="s">
        <v>50</v>
      </c>
      <c r="B63" s="38" t="s">
        <v>17</v>
      </c>
      <c r="C63" s="38" t="s">
        <v>48</v>
      </c>
      <c r="D63" s="38"/>
      <c r="E63" s="38"/>
      <c r="F63" s="20">
        <f>SUM(F64:F64)</f>
        <v>1222</v>
      </c>
      <c r="G63" s="20">
        <f>SUM(G64:G64)</f>
        <v>1199.1000000000001</v>
      </c>
      <c r="H63" s="20">
        <f t="shared" si="2"/>
        <v>-22.899999999999864</v>
      </c>
      <c r="I63" s="21">
        <f t="shared" si="0"/>
        <v>98.12602291325697</v>
      </c>
    </row>
    <row r="64" spans="1:9" s="3" customFormat="1" ht="18.75">
      <c r="A64" s="14" t="s">
        <v>51</v>
      </c>
      <c r="B64" s="39" t="s">
        <v>17</v>
      </c>
      <c r="C64" s="39" t="s">
        <v>49</v>
      </c>
      <c r="D64" s="39"/>
      <c r="E64" s="39"/>
      <c r="F64" s="19">
        <f>F65+F66+F67</f>
        <v>1222</v>
      </c>
      <c r="G64" s="19">
        <f>G65+G66+G67</f>
        <v>1199.1000000000001</v>
      </c>
      <c r="H64" s="19">
        <f t="shared" si="2"/>
        <v>-22.899999999999864</v>
      </c>
      <c r="I64" s="18">
        <f t="shared" si="0"/>
        <v>98.12602291325697</v>
      </c>
    </row>
    <row r="65" spans="1:9" s="3" customFormat="1" ht="48" customHeight="1">
      <c r="A65" s="14" t="s">
        <v>52</v>
      </c>
      <c r="B65" s="39" t="s">
        <v>17</v>
      </c>
      <c r="C65" s="39" t="s">
        <v>49</v>
      </c>
      <c r="D65" s="39" t="s">
        <v>95</v>
      </c>
      <c r="E65" s="39" t="s">
        <v>116</v>
      </c>
      <c r="F65" s="19">
        <v>293.9</v>
      </c>
      <c r="G65" s="19">
        <v>271</v>
      </c>
      <c r="H65" s="19">
        <f t="shared" si="2"/>
        <v>-22.899999999999977</v>
      </c>
      <c r="I65" s="18">
        <f t="shared" si="0"/>
        <v>92.208234093229</v>
      </c>
    </row>
    <row r="66" spans="1:9" s="3" customFormat="1" ht="56.25">
      <c r="A66" s="14" t="s">
        <v>96</v>
      </c>
      <c r="B66" s="39" t="s">
        <v>17</v>
      </c>
      <c r="C66" s="39" t="s">
        <v>49</v>
      </c>
      <c r="D66" s="39" t="s">
        <v>97</v>
      </c>
      <c r="E66" s="39" t="s">
        <v>115</v>
      </c>
      <c r="F66" s="19">
        <v>166.7</v>
      </c>
      <c r="G66" s="19">
        <v>166.7</v>
      </c>
      <c r="H66" s="19">
        <f t="shared" si="2"/>
        <v>0</v>
      </c>
      <c r="I66" s="18">
        <f t="shared" si="0"/>
        <v>100</v>
      </c>
    </row>
    <row r="67" spans="1:9" s="3" customFormat="1" ht="37.5">
      <c r="A67" s="14" t="s">
        <v>98</v>
      </c>
      <c r="B67" s="39" t="s">
        <v>17</v>
      </c>
      <c r="C67" s="39" t="s">
        <v>49</v>
      </c>
      <c r="D67" s="39" t="s">
        <v>99</v>
      </c>
      <c r="E67" s="39"/>
      <c r="F67" s="19">
        <f>F68+F69</f>
        <v>761.4000000000001</v>
      </c>
      <c r="G67" s="19">
        <f>G68+G69</f>
        <v>761.4000000000001</v>
      </c>
      <c r="H67" s="19">
        <f t="shared" si="2"/>
        <v>0</v>
      </c>
      <c r="I67" s="18">
        <f t="shared" si="0"/>
        <v>100</v>
      </c>
    </row>
    <row r="68" spans="1:9" s="3" customFormat="1" ht="56.25">
      <c r="A68" s="14" t="s">
        <v>106</v>
      </c>
      <c r="B68" s="39" t="s">
        <v>17</v>
      </c>
      <c r="C68" s="39" t="s">
        <v>49</v>
      </c>
      <c r="D68" s="39" t="s">
        <v>109</v>
      </c>
      <c r="E68" s="39" t="s">
        <v>115</v>
      </c>
      <c r="F68" s="19">
        <v>113.7</v>
      </c>
      <c r="G68" s="19">
        <v>113.7</v>
      </c>
      <c r="H68" s="19">
        <f t="shared" si="2"/>
        <v>0</v>
      </c>
      <c r="I68" s="18">
        <f t="shared" si="0"/>
        <v>100</v>
      </c>
    </row>
    <row r="69" spans="1:9" s="3" customFormat="1" ht="75">
      <c r="A69" s="14" t="s">
        <v>107</v>
      </c>
      <c r="B69" s="39" t="s">
        <v>17</v>
      </c>
      <c r="C69" s="39" t="s">
        <v>49</v>
      </c>
      <c r="D69" s="39" t="s">
        <v>108</v>
      </c>
      <c r="E69" s="39" t="s">
        <v>116</v>
      </c>
      <c r="F69" s="19">
        <v>647.7</v>
      </c>
      <c r="G69" s="19">
        <v>647.7</v>
      </c>
      <c r="H69" s="19">
        <f t="shared" si="2"/>
        <v>0</v>
      </c>
      <c r="I69" s="18">
        <f t="shared" si="0"/>
        <v>100</v>
      </c>
    </row>
    <row r="70" spans="1:9" s="3" customFormat="1" ht="18.75">
      <c r="A70" s="24" t="s">
        <v>103</v>
      </c>
      <c r="B70" s="38"/>
      <c r="C70" s="38" t="s">
        <v>100</v>
      </c>
      <c r="D70" s="38"/>
      <c r="E70" s="38"/>
      <c r="F70" s="20">
        <f>F71</f>
        <v>9.8</v>
      </c>
      <c r="G70" s="20">
        <f>G71</f>
        <v>9.8</v>
      </c>
      <c r="H70" s="19">
        <f t="shared" si="2"/>
        <v>0</v>
      </c>
      <c r="I70" s="18">
        <f t="shared" si="0"/>
        <v>100</v>
      </c>
    </row>
    <row r="71" spans="1:9" s="3" customFormat="1" ht="18.75">
      <c r="A71" s="14" t="s">
        <v>104</v>
      </c>
      <c r="B71" s="39"/>
      <c r="C71" s="39" t="s">
        <v>101</v>
      </c>
      <c r="D71" s="39"/>
      <c r="E71" s="39"/>
      <c r="F71" s="19">
        <f>F72</f>
        <v>9.8</v>
      </c>
      <c r="G71" s="19">
        <f>G72</f>
        <v>9.8</v>
      </c>
      <c r="H71" s="19">
        <f t="shared" si="2"/>
        <v>0</v>
      </c>
      <c r="I71" s="18">
        <f t="shared" si="0"/>
        <v>100</v>
      </c>
    </row>
    <row r="72" spans="1:9" s="3" customFormat="1" ht="37.5">
      <c r="A72" s="14" t="s">
        <v>105</v>
      </c>
      <c r="B72" s="39"/>
      <c r="C72" s="39" t="s">
        <v>101</v>
      </c>
      <c r="D72" s="39" t="s">
        <v>102</v>
      </c>
      <c r="E72" s="39" t="s">
        <v>113</v>
      </c>
      <c r="F72" s="19">
        <v>9.8</v>
      </c>
      <c r="G72" s="19">
        <v>9.8</v>
      </c>
      <c r="H72" s="19">
        <f t="shared" si="2"/>
        <v>0</v>
      </c>
      <c r="I72" s="18">
        <f t="shared" si="0"/>
        <v>100</v>
      </c>
    </row>
    <row r="73" spans="1:9" s="3" customFormat="1" ht="21" customHeight="1">
      <c r="A73" s="24" t="s">
        <v>55</v>
      </c>
      <c r="B73" s="38" t="s">
        <v>17</v>
      </c>
      <c r="C73" s="38" t="s">
        <v>53</v>
      </c>
      <c r="D73" s="38"/>
      <c r="E73" s="38"/>
      <c r="F73" s="20">
        <f>F74</f>
        <v>24</v>
      </c>
      <c r="G73" s="20">
        <f>G74</f>
        <v>22.8</v>
      </c>
      <c r="H73" s="20">
        <f t="shared" si="2"/>
        <v>-1.1999999999999993</v>
      </c>
      <c r="I73" s="21">
        <f t="shared" si="0"/>
        <v>95</v>
      </c>
    </row>
    <row r="74" spans="1:9" s="3" customFormat="1" ht="42.75" customHeight="1">
      <c r="A74" s="17" t="s">
        <v>56</v>
      </c>
      <c r="B74" s="41" t="s">
        <v>17</v>
      </c>
      <c r="C74" s="41" t="s">
        <v>54</v>
      </c>
      <c r="D74" s="41"/>
      <c r="E74" s="41"/>
      <c r="F74" s="19">
        <v>24</v>
      </c>
      <c r="G74" s="19">
        <v>22.8</v>
      </c>
      <c r="H74" s="19">
        <f t="shared" si="2"/>
        <v>-1.1999999999999993</v>
      </c>
      <c r="I74" s="18">
        <f t="shared" si="0"/>
        <v>95</v>
      </c>
    </row>
    <row r="75" spans="1:9" s="3" customFormat="1" ht="20.25" customHeight="1">
      <c r="A75" s="17" t="s">
        <v>57</v>
      </c>
      <c r="B75" s="41" t="s">
        <v>17</v>
      </c>
      <c r="C75" s="41" t="s">
        <v>54</v>
      </c>
      <c r="D75" s="41" t="s">
        <v>92</v>
      </c>
      <c r="E75" s="41" t="s">
        <v>113</v>
      </c>
      <c r="F75" s="19">
        <v>46</v>
      </c>
      <c r="G75" s="19">
        <v>45.4</v>
      </c>
      <c r="H75" s="19">
        <f t="shared" si="2"/>
        <v>-0.6000000000000014</v>
      </c>
      <c r="I75" s="18">
        <f t="shared" si="0"/>
        <v>98.69565217391305</v>
      </c>
    </row>
    <row r="76" spans="1:9" s="3" customFormat="1" ht="43.5" customHeight="1">
      <c r="A76" s="26" t="s">
        <v>60</v>
      </c>
      <c r="B76" s="42" t="s">
        <v>17</v>
      </c>
      <c r="C76" s="42" t="s">
        <v>59</v>
      </c>
      <c r="D76" s="42"/>
      <c r="E76" s="42"/>
      <c r="F76" s="20">
        <f>F77</f>
        <v>0.9</v>
      </c>
      <c r="G76" s="20">
        <f>G77</f>
        <v>0.8</v>
      </c>
      <c r="H76" s="20">
        <f t="shared" si="2"/>
        <v>-0.09999999999999998</v>
      </c>
      <c r="I76" s="21">
        <f t="shared" si="0"/>
        <v>88.8888888888889</v>
      </c>
    </row>
    <row r="77" spans="1:9" s="3" customFormat="1" ht="39" customHeight="1">
      <c r="A77" s="17" t="s">
        <v>61</v>
      </c>
      <c r="B77" s="43" t="s">
        <v>17</v>
      </c>
      <c r="C77" s="43" t="s">
        <v>58</v>
      </c>
      <c r="D77" s="43"/>
      <c r="E77" s="43"/>
      <c r="F77" s="19">
        <f>F78</f>
        <v>0.9</v>
      </c>
      <c r="G77" s="19">
        <f>G78</f>
        <v>0.8</v>
      </c>
      <c r="H77" s="19">
        <f t="shared" si="2"/>
        <v>-0.09999999999999998</v>
      </c>
      <c r="I77" s="18">
        <f t="shared" si="0"/>
        <v>88.8888888888889</v>
      </c>
    </row>
    <row r="78" spans="1:9" s="3" customFormat="1" ht="39.75" customHeight="1">
      <c r="A78" s="17" t="s">
        <v>62</v>
      </c>
      <c r="B78" s="43" t="s">
        <v>17</v>
      </c>
      <c r="C78" s="43" t="s">
        <v>58</v>
      </c>
      <c r="D78" s="43" t="s">
        <v>91</v>
      </c>
      <c r="E78" s="43" t="s">
        <v>117</v>
      </c>
      <c r="F78" s="19">
        <v>0.9</v>
      </c>
      <c r="G78" s="19">
        <v>0.8</v>
      </c>
      <c r="H78" s="19">
        <f t="shared" si="2"/>
        <v>-0.09999999999999998</v>
      </c>
      <c r="I78" s="18">
        <f t="shared" si="0"/>
        <v>88.8888888888889</v>
      </c>
    </row>
    <row r="79" spans="1:9" s="3" customFormat="1" ht="21" customHeight="1">
      <c r="A79" s="15" t="s">
        <v>0</v>
      </c>
      <c r="B79" s="44"/>
      <c r="C79" s="44"/>
      <c r="D79" s="44"/>
      <c r="E79" s="44"/>
      <c r="F79" s="20">
        <f>F13+F36+F40+F42+F50+F63+F70+F73+F76</f>
        <v>9609.699999999999</v>
      </c>
      <c r="G79" s="20">
        <f>G13+G36+G40+G42+G50+G63+G70+G73+G76</f>
        <v>8781.799999999997</v>
      </c>
      <c r="H79" s="20">
        <f t="shared" si="2"/>
        <v>-827.9000000000015</v>
      </c>
      <c r="I79" s="21">
        <f t="shared" si="0"/>
        <v>91.38474666222669</v>
      </c>
    </row>
    <row r="80" spans="1:9" ht="46.5" customHeight="1">
      <c r="A80" s="31"/>
      <c r="B80" s="31"/>
      <c r="C80" s="31"/>
      <c r="D80" s="31"/>
      <c r="E80" s="31"/>
      <c r="F80" s="32"/>
      <c r="G80" s="76"/>
      <c r="H80" s="76"/>
      <c r="I80" s="77"/>
    </row>
    <row r="81" spans="1:9" ht="18.75">
      <c r="A81" s="31" t="s">
        <v>68</v>
      </c>
      <c r="B81" s="30"/>
      <c r="C81" s="30"/>
      <c r="D81" s="30"/>
      <c r="E81" s="30"/>
      <c r="F81" s="30"/>
      <c r="G81" s="30"/>
      <c r="H81" s="75"/>
      <c r="I81" s="75"/>
    </row>
    <row r="82" spans="1:13" s="9" customFormat="1" ht="18.75">
      <c r="A82" s="30" t="s">
        <v>8</v>
      </c>
      <c r="B82" s="16"/>
      <c r="C82" s="16"/>
      <c r="D82" s="16"/>
      <c r="E82" s="16"/>
      <c r="F82" s="8"/>
      <c r="H82" s="74" t="s">
        <v>69</v>
      </c>
      <c r="I82" s="74"/>
      <c r="M82" s="10"/>
    </row>
    <row r="83" spans="1:5" ht="15.75">
      <c r="A83" s="11"/>
      <c r="B83" s="11"/>
      <c r="C83" s="11"/>
      <c r="D83" s="11"/>
      <c r="E83" s="11"/>
    </row>
  </sheetData>
  <sheetProtection/>
  <mergeCells count="20">
    <mergeCell ref="G3:I3"/>
    <mergeCell ref="F5:I5"/>
    <mergeCell ref="A7:I7"/>
    <mergeCell ref="A9:I9"/>
    <mergeCell ref="A8:I8"/>
    <mergeCell ref="H82:I82"/>
    <mergeCell ref="H81:I81"/>
    <mergeCell ref="G80:I80"/>
    <mergeCell ref="A29:A32"/>
    <mergeCell ref="G6:I6"/>
    <mergeCell ref="A59:A61"/>
    <mergeCell ref="B10:E10"/>
    <mergeCell ref="A10:A11"/>
    <mergeCell ref="F10:F11"/>
    <mergeCell ref="F4:I4"/>
    <mergeCell ref="G10:G11"/>
    <mergeCell ref="H10:H11"/>
    <mergeCell ref="I10:I11"/>
    <mergeCell ref="A17:A19"/>
    <mergeCell ref="A24:A25"/>
  </mergeCells>
  <printOptions/>
  <pageMargins left="0.57" right="0.3937007874015748" top="0.7874015748031497" bottom="0.3" header="0.5118110236220472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fonh_04</dc:creator>
  <cp:keywords/>
  <dc:description/>
  <cp:lastModifiedBy>RePack by SPecialiST</cp:lastModifiedBy>
  <cp:lastPrinted>2017-03-27T13:45:14Z</cp:lastPrinted>
  <dcterms:created xsi:type="dcterms:W3CDTF">2006-02-26T11:54:48Z</dcterms:created>
  <dcterms:modified xsi:type="dcterms:W3CDTF">2019-05-28T12:12:03Z</dcterms:modified>
  <cp:category/>
  <cp:version/>
  <cp:contentType/>
  <cp:contentStatus/>
</cp:coreProperties>
</file>