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1085" windowHeight="7830" tabRatio="942" activeTab="0"/>
  </bookViews>
  <sheets>
    <sheet name="расходы р-он" sheetId="1" r:id="rId1"/>
  </sheets>
  <definedNames>
    <definedName name="_xlnm.Print_Area" localSheetId="0">'расходы р-он'!$A$1:$E$41</definedName>
  </definedNames>
  <calcPr fullCalcOnLoad="1" refMode="R1C1"/>
</workbook>
</file>

<file path=xl/sharedStrings.xml><?xml version="1.0" encoding="utf-8"?>
<sst xmlns="http://schemas.openxmlformats.org/spreadsheetml/2006/main" count="41" uniqueCount="41">
  <si>
    <t>Итого</t>
  </si>
  <si>
    <t xml:space="preserve">% 
исполнения к годовому  плану </t>
  </si>
  <si>
    <t xml:space="preserve">0102 Функционирование высшего должностного лица органа местного самоуправления </t>
  </si>
  <si>
    <t>0111 Резервные фонды</t>
  </si>
  <si>
    <t>0113 Другие общегосударственные вопросы</t>
  </si>
  <si>
    <t xml:space="preserve">0203 Мобилизационная и вневойсковая подготовка </t>
  </si>
  <si>
    <t>0412 Другие вопросы в области национальной экономики</t>
  </si>
  <si>
    <t>0502 Коммунальное хозяйство</t>
  </si>
  <si>
    <t>0801 Культура</t>
  </si>
  <si>
    <t>1102 Массовый спорт</t>
  </si>
  <si>
    <t>0100 Общегосударственные вопросы</t>
  </si>
  <si>
    <t>0200 Национальная оборона</t>
  </si>
  <si>
    <t>0400 Национальная экономика</t>
  </si>
  <si>
    <t>0500 Жилищно-коммунальное хозяйство</t>
  </si>
  <si>
    <t xml:space="preserve">0503 Благоустройство </t>
  </si>
  <si>
    <t>0800 Культура, кинематография</t>
  </si>
  <si>
    <t>1301 Обслуживание государственного внутреннего и муниципального долга</t>
  </si>
  <si>
    <t>1301 Обслуживание государственного  и муниципального долга</t>
  </si>
  <si>
    <t xml:space="preserve">                                                                       ОТЧЕТ </t>
  </si>
  <si>
    <t>0107 Обеспечение проведения выборов и референдумов</t>
  </si>
  <si>
    <t>Наименование  раздела, подраздела</t>
  </si>
  <si>
    <t>____________________ №____________</t>
  </si>
  <si>
    <t>тыс. рублей</t>
  </si>
  <si>
    <t>Утвержденные бюджетные назначения</t>
  </si>
  <si>
    <t>Всего исполнено</t>
  </si>
  <si>
    <t>Отклонения +/-</t>
  </si>
  <si>
    <t>0104 Функционирование органов власти местного самоуправления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</si>
  <si>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</si>
  <si>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0309 Защита населения и территории от чрезвычайных ситуаций природного и техногенного характера, гражданская оборона</t>
  </si>
  <si>
    <t>0314 Другие вопросы в области национальной безопасности и правоохранительной деятельности</t>
  </si>
  <si>
    <t>0409 Дорожное хозяйство (дорожные фонды)</t>
  </si>
  <si>
    <t>1100 Физичесая культура и  спорт</t>
  </si>
  <si>
    <t>1200 Средства массовой информации</t>
  </si>
  <si>
    <t>1204 Другие вопросы в области массовой информации</t>
  </si>
  <si>
    <t>поселения Тбилисского района</t>
  </si>
  <si>
    <t>0300 Национальная безопасность и правоохранительная деятельность</t>
  </si>
  <si>
    <t>к решению Совета Алексее-Тенгинского сельского поселения Тбилисского района</t>
  </si>
  <si>
    <t>ПРИЛОЖЕНИЕ № 2</t>
  </si>
  <si>
    <t>Отчет об исполнении бюджета Алексее-Тенгинского сельского поселения Тбилисского района по разделам и подразделам классификации расходов бюджетов за 2019 год</t>
  </si>
  <si>
    <t>Исполняющий обязанности главы Алексее-Тенгинского сельского</t>
  </si>
  <si>
    <t>О.А. Жук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</si>
</sst>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0.0"/>
    <numFmt numFmtId="171" formatCode="0.0%"/>
    <numFmt numFmtId="172" formatCode="0000"/>
    <numFmt numFmtId="173" formatCode="#0.0;[Red]\-#0.0;0.0"/>
    <numFmt numFmtId="174" formatCode="#0;[Red]\-#0;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53" applyFont="1" applyAlignment="1">
      <alignment vertical="center"/>
      <protection/>
    </xf>
    <xf numFmtId="0" fontId="6" fillId="0" borderId="0" xfId="53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170" fontId="3" fillId="0" borderId="0" xfId="53" applyNumberFormat="1" applyFont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8" fillId="0" borderId="0" xfId="53" applyFont="1" applyAlignment="1">
      <alignment horizontal="center" vertical="center"/>
      <protection/>
    </xf>
    <xf numFmtId="171" fontId="8" fillId="0" borderId="0" xfId="53" applyNumberFormat="1" applyFont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1" fontId="9" fillId="0" borderId="0" xfId="53" applyNumberFormat="1" applyFont="1" applyFill="1" applyAlignment="1">
      <alignment vertical="center"/>
      <protection/>
    </xf>
    <xf numFmtId="0" fontId="7" fillId="0" borderId="0" xfId="53" applyFont="1" applyAlignment="1">
      <alignment horizontal="left" vertical="center"/>
      <protection/>
    </xf>
    <xf numFmtId="0" fontId="6" fillId="0" borderId="0" xfId="53" applyFont="1" applyFill="1" applyAlignment="1">
      <alignment vertical="center"/>
      <protection/>
    </xf>
    <xf numFmtId="2" fontId="11" fillId="0" borderId="10" xfId="53" applyNumberFormat="1" applyFont="1" applyBorder="1" applyAlignment="1">
      <alignment vertical="center"/>
      <protection/>
    </xf>
    <xf numFmtId="2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2" fontId="11" fillId="0" borderId="10" xfId="53" applyNumberFormat="1" applyFont="1" applyFill="1" applyBorder="1" applyAlignment="1" applyProtection="1">
      <alignment vertical="center" wrapText="1"/>
      <protection hidden="1"/>
    </xf>
    <xf numFmtId="2" fontId="5" fillId="0" borderId="10" xfId="53" applyNumberFormat="1" applyFont="1" applyFill="1" applyBorder="1" applyAlignment="1" applyProtection="1">
      <alignment vertical="center"/>
      <protection hidden="1"/>
    </xf>
    <xf numFmtId="2" fontId="11" fillId="0" borderId="10" xfId="53" applyNumberFormat="1" applyFont="1" applyBorder="1" applyAlignment="1">
      <alignment vertical="center" wrapText="1"/>
      <protection/>
    </xf>
    <xf numFmtId="170" fontId="11" fillId="0" borderId="10" xfId="53" applyNumberFormat="1" applyFont="1" applyBorder="1" applyAlignment="1">
      <alignment horizontal="center" vertical="center"/>
      <protection/>
    </xf>
    <xf numFmtId="170" fontId="11" fillId="0" borderId="10" xfId="53" applyNumberFormat="1" applyFont="1" applyFill="1" applyBorder="1" applyAlignment="1" applyProtection="1">
      <alignment horizontal="center" vertical="center"/>
      <protection hidden="1"/>
    </xf>
    <xf numFmtId="170" fontId="5" fillId="0" borderId="10" xfId="53" applyNumberFormat="1" applyFont="1" applyFill="1" applyBorder="1" applyAlignment="1" applyProtection="1">
      <alignment horizontal="center" vertical="center"/>
      <protection hidden="1"/>
    </xf>
    <xf numFmtId="170" fontId="11" fillId="0" borderId="10" xfId="53" applyNumberFormat="1" applyFont="1" applyFill="1" applyBorder="1" applyAlignment="1">
      <alignment horizontal="center" vertical="center"/>
      <protection/>
    </xf>
    <xf numFmtId="170" fontId="5" fillId="0" borderId="10" xfId="53" applyNumberFormat="1" applyFont="1" applyFill="1" applyBorder="1" applyAlignment="1">
      <alignment horizontal="center" vertical="center"/>
      <protection/>
    </xf>
    <xf numFmtId="170" fontId="5" fillId="0" borderId="10" xfId="53" applyNumberFormat="1" applyFont="1" applyBorder="1" applyAlignment="1">
      <alignment horizontal="center" vertical="center"/>
      <protection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71" fontId="11" fillId="0" borderId="10" xfId="53" applyNumberFormat="1" applyFont="1" applyFill="1" applyBorder="1" applyAlignment="1">
      <alignment horizontal="center" vertical="center" wrapText="1"/>
      <protection/>
    </xf>
    <xf numFmtId="170" fontId="11" fillId="0" borderId="10" xfId="0" applyNumberFormat="1" applyFont="1" applyBorder="1" applyAlignment="1">
      <alignment horizontal="center" vertical="center"/>
    </xf>
    <xf numFmtId="2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2" fontId="5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Border="1" applyAlignment="1">
      <alignment/>
    </xf>
    <xf numFmtId="2" fontId="5" fillId="0" borderId="10" xfId="53" applyNumberFormat="1" applyFont="1" applyBorder="1" applyAlignment="1">
      <alignment vertical="center" wrapText="1"/>
      <protection/>
    </xf>
    <xf numFmtId="171" fontId="8" fillId="0" borderId="0" xfId="53" applyNumberFormat="1" applyFont="1" applyAlignment="1">
      <alignment vertical="center"/>
      <protection/>
    </xf>
    <xf numFmtId="0" fontId="11" fillId="0" borderId="0" xfId="53" applyFont="1" applyAlignment="1">
      <alignment horizontal="center" vertical="center"/>
      <protection/>
    </xf>
    <xf numFmtId="0" fontId="11" fillId="0" borderId="0" xfId="5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173" fontId="11" fillId="0" borderId="0" xfId="53" applyNumberFormat="1" applyFont="1" applyBorder="1" applyAlignment="1" applyProtection="1">
      <alignment horizontal="center" vertical="center"/>
      <protection hidden="1"/>
    </xf>
    <xf numFmtId="0" fontId="11" fillId="0" borderId="0" xfId="53" applyFont="1" applyFill="1" applyAlignment="1">
      <alignment horizontal="right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1" fillId="0" borderId="0" xfId="53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1" fillId="0" borderId="0" xfId="5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0" xfId="53" applyFont="1" applyAlignment="1">
      <alignment horizontal="center" vertical="center"/>
      <protection/>
    </xf>
    <xf numFmtId="0" fontId="11" fillId="0" borderId="0" xfId="0" applyFont="1" applyAlignment="1">
      <alignment horizontal="right" wrapText="1"/>
    </xf>
    <xf numFmtId="0" fontId="11" fillId="0" borderId="0" xfId="53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vertical="center" wrapText="1"/>
    </xf>
    <xf numFmtId="0" fontId="11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1" fillId="0" borderId="11" xfId="0" applyFont="1" applyBorder="1" applyAlignment="1">
      <alignment horizontal="right" vertical="center" wrapText="1"/>
    </xf>
    <xf numFmtId="173" fontId="11" fillId="0" borderId="0" xfId="53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view="pageBreakPreview" zoomScaleSheetLayoutView="100" zoomScalePageLayoutView="0" workbookViewId="0" topLeftCell="A22">
      <selection activeCell="A32" sqref="A32"/>
    </sheetView>
  </sheetViews>
  <sheetFormatPr defaultColWidth="9.25390625" defaultRowHeight="12.75"/>
  <cols>
    <col min="1" max="1" width="90.125" style="5" customWidth="1"/>
    <col min="2" max="2" width="18.25390625" style="6" customWidth="1"/>
    <col min="3" max="3" width="14.125" style="6" customWidth="1"/>
    <col min="4" max="4" width="16.00390625" style="6" customWidth="1"/>
    <col min="5" max="5" width="16.75390625" style="7" customWidth="1"/>
    <col min="6" max="16384" width="9.25390625" style="5" customWidth="1"/>
  </cols>
  <sheetData>
    <row r="2" spans="2:5" ht="18.75">
      <c r="B2" s="32"/>
      <c r="C2" s="33" t="s">
        <v>37</v>
      </c>
      <c r="D2" s="34"/>
      <c r="E2" s="34"/>
    </row>
    <row r="3" spans="2:5" ht="18.75" hidden="1">
      <c r="B3" s="32"/>
      <c r="C3" s="43"/>
      <c r="D3" s="44"/>
      <c r="E3" s="44"/>
    </row>
    <row r="4" spans="2:5" ht="46.5" customHeight="1">
      <c r="B4" s="41" t="s">
        <v>36</v>
      </c>
      <c r="C4" s="42"/>
      <c r="D4" s="42"/>
      <c r="E4" s="42"/>
    </row>
    <row r="5" spans="2:5" ht="18.75">
      <c r="B5" s="45" t="s">
        <v>21</v>
      </c>
      <c r="C5" s="45"/>
      <c r="D5" s="45"/>
      <c r="E5" s="45"/>
    </row>
    <row r="6" spans="2:5" ht="18.75">
      <c r="B6" s="32"/>
      <c r="C6" s="39"/>
      <c r="D6" s="40"/>
      <c r="E6" s="40"/>
    </row>
    <row r="7" spans="2:5" ht="15.75">
      <c r="B7" s="5"/>
      <c r="C7" s="5"/>
      <c r="D7" s="5"/>
      <c r="E7" s="31"/>
    </row>
    <row r="8" spans="1:5" s="1" customFormat="1" ht="21" customHeight="1" hidden="1">
      <c r="A8" s="47" t="s">
        <v>18</v>
      </c>
      <c r="B8" s="47"/>
      <c r="C8" s="47"/>
      <c r="D8" s="48"/>
      <c r="E8" s="48"/>
    </row>
    <row r="9" spans="1:5" s="1" customFormat="1" ht="45.75" customHeight="1">
      <c r="A9" s="53" t="s">
        <v>38</v>
      </c>
      <c r="B9" s="53"/>
      <c r="C9" s="53"/>
      <c r="D9" s="53"/>
      <c r="E9" s="53"/>
    </row>
    <row r="10" spans="1:5" s="1" customFormat="1" ht="26.25" customHeight="1">
      <c r="A10" s="49" t="s">
        <v>22</v>
      </c>
      <c r="B10" s="50"/>
      <c r="C10" s="50"/>
      <c r="D10" s="50"/>
      <c r="E10" s="50"/>
    </row>
    <row r="11" spans="1:5" s="12" customFormat="1" ht="92.25" customHeight="1">
      <c r="A11" s="24" t="s">
        <v>20</v>
      </c>
      <c r="B11" s="24" t="s">
        <v>23</v>
      </c>
      <c r="C11" s="24" t="s">
        <v>24</v>
      </c>
      <c r="D11" s="24" t="s">
        <v>25</v>
      </c>
      <c r="E11" s="25" t="s">
        <v>1</v>
      </c>
    </row>
    <row r="12" spans="1:5" s="12" customFormat="1" ht="20.25" customHeight="1">
      <c r="A12" s="27" t="s">
        <v>10</v>
      </c>
      <c r="B12" s="20">
        <f>B13+B14+B15+B16+B17+B18</f>
        <v>5493.5</v>
      </c>
      <c r="C12" s="20">
        <f>C13+C14+C15+C16+C17+C18</f>
        <v>5448.6</v>
      </c>
      <c r="D12" s="20">
        <f>SUM(D13:D18)</f>
        <v>-44.900000000000205</v>
      </c>
      <c r="E12" s="23">
        <f>C12/B12*100</f>
        <v>99.18267042868845</v>
      </c>
    </row>
    <row r="13" spans="1:5" s="2" customFormat="1" ht="42" customHeight="1">
      <c r="A13" s="14" t="s">
        <v>2</v>
      </c>
      <c r="B13" s="19">
        <v>675.7</v>
      </c>
      <c r="C13" s="19">
        <v>675.6</v>
      </c>
      <c r="D13" s="19">
        <f>C13-B13</f>
        <v>-0.10000000000002274</v>
      </c>
      <c r="E13" s="18">
        <f>C13/B13*100</f>
        <v>99.98520053278082</v>
      </c>
    </row>
    <row r="14" spans="1:7" s="3" customFormat="1" ht="22.5" customHeight="1">
      <c r="A14" s="15" t="s">
        <v>26</v>
      </c>
      <c r="B14" s="19">
        <v>1571.6</v>
      </c>
      <c r="C14" s="19">
        <v>1565.6</v>
      </c>
      <c r="D14" s="19">
        <f aca="true" t="shared" si="0" ref="D14:D37">C14-B14</f>
        <v>-6</v>
      </c>
      <c r="E14" s="18">
        <f>C14/B14*100</f>
        <v>99.61822346653092</v>
      </c>
      <c r="G14" s="4"/>
    </row>
    <row r="15" spans="1:7" s="3" customFormat="1" ht="42.75" customHeight="1">
      <c r="A15" s="15" t="s">
        <v>27</v>
      </c>
      <c r="B15" s="26">
        <v>16</v>
      </c>
      <c r="C15" s="26">
        <v>16</v>
      </c>
      <c r="D15" s="19">
        <f>C15-B15</f>
        <v>0</v>
      </c>
      <c r="E15" s="21">
        <f>C15/B15*100</f>
        <v>100</v>
      </c>
      <c r="G15" s="4"/>
    </row>
    <row r="16" spans="1:7" s="3" customFormat="1" ht="26.25" customHeight="1">
      <c r="A16" s="15" t="s">
        <v>19</v>
      </c>
      <c r="B16" s="26">
        <v>215.8</v>
      </c>
      <c r="C16" s="26">
        <v>215.8</v>
      </c>
      <c r="D16" s="19">
        <f>C16-B16</f>
        <v>0</v>
      </c>
      <c r="E16" s="21">
        <f>C16/B16*100</f>
        <v>100</v>
      </c>
      <c r="G16" s="4"/>
    </row>
    <row r="17" spans="1:5" s="3" customFormat="1" ht="18.75">
      <c r="A17" s="15" t="s">
        <v>3</v>
      </c>
      <c r="B17" s="19">
        <v>0</v>
      </c>
      <c r="C17" s="19">
        <v>0</v>
      </c>
      <c r="D17" s="19">
        <f t="shared" si="0"/>
        <v>0</v>
      </c>
      <c r="E17" s="18"/>
    </row>
    <row r="18" spans="1:5" s="3" customFormat="1" ht="27" customHeight="1">
      <c r="A18" s="15" t="s">
        <v>4</v>
      </c>
      <c r="B18" s="19">
        <v>3014.4</v>
      </c>
      <c r="C18" s="19">
        <v>2975.6</v>
      </c>
      <c r="D18" s="19">
        <f t="shared" si="0"/>
        <v>-38.80000000000018</v>
      </c>
      <c r="E18" s="18">
        <f>C18/B18*100</f>
        <v>98.7128450106157</v>
      </c>
    </row>
    <row r="19" spans="1:5" s="3" customFormat="1" ht="18.75">
      <c r="A19" s="28" t="s">
        <v>11</v>
      </c>
      <c r="B19" s="20">
        <f>SUM(B20:B20)</f>
        <v>99.4</v>
      </c>
      <c r="C19" s="20">
        <f>SUM(C20:C20)</f>
        <v>99.3</v>
      </c>
      <c r="D19" s="20">
        <f>SUM(D20:D20)</f>
        <v>-0.10000000000000853</v>
      </c>
      <c r="E19" s="22">
        <f>C19/B19*100</f>
        <v>99.89939637826961</v>
      </c>
    </row>
    <row r="20" spans="1:5" s="3" customFormat="1" ht="18.75">
      <c r="A20" s="15" t="s">
        <v>5</v>
      </c>
      <c r="B20" s="19">
        <v>99.4</v>
      </c>
      <c r="C20" s="19">
        <v>99.3</v>
      </c>
      <c r="D20" s="19">
        <f>C20-B20</f>
        <v>-0.10000000000000853</v>
      </c>
      <c r="E20" s="21">
        <f>C20/B20*100</f>
        <v>99.89939637826961</v>
      </c>
    </row>
    <row r="21" spans="1:5" s="3" customFormat="1" ht="24.75" customHeight="1">
      <c r="A21" s="28" t="s">
        <v>35</v>
      </c>
      <c r="B21" s="20">
        <f>B22+B23</f>
        <v>3.1</v>
      </c>
      <c r="C21" s="20">
        <f>C22+C23</f>
        <v>3.1</v>
      </c>
      <c r="D21" s="20">
        <f>C21-B21</f>
        <v>0</v>
      </c>
      <c r="E21" s="21">
        <f>C21/B21*100</f>
        <v>100</v>
      </c>
    </row>
    <row r="22" spans="1:5" s="3" customFormat="1" ht="40.5" customHeight="1">
      <c r="A22" s="15" t="s">
        <v>28</v>
      </c>
      <c r="B22" s="19">
        <v>0</v>
      </c>
      <c r="C22" s="19">
        <v>0</v>
      </c>
      <c r="D22" s="19">
        <f t="shared" si="0"/>
        <v>0</v>
      </c>
      <c r="E22" s="21"/>
    </row>
    <row r="23" spans="1:5" s="3" customFormat="1" ht="40.5" customHeight="1">
      <c r="A23" s="15" t="s">
        <v>29</v>
      </c>
      <c r="B23" s="19">
        <v>3.1</v>
      </c>
      <c r="C23" s="19">
        <v>3.1</v>
      </c>
      <c r="D23" s="19">
        <f t="shared" si="0"/>
        <v>0</v>
      </c>
      <c r="E23" s="21">
        <f>C23/B23*100</f>
        <v>100</v>
      </c>
    </row>
    <row r="24" spans="1:5" s="3" customFormat="1" ht="18.75" customHeight="1">
      <c r="A24" s="29" t="s">
        <v>12</v>
      </c>
      <c r="B24" s="20">
        <f>SUM(B25:B26)</f>
        <v>1591</v>
      </c>
      <c r="C24" s="20">
        <f>SUM(C25:C26)</f>
        <v>869.9</v>
      </c>
      <c r="D24" s="20">
        <f>SUM(D25:D26)</f>
        <v>-721.1</v>
      </c>
      <c r="E24" s="23">
        <f aca="true" t="shared" si="1" ref="E24:E38">C24/B24*100</f>
        <v>54.67630421118793</v>
      </c>
    </row>
    <row r="25" spans="1:5" s="3" customFormat="1" ht="20.25" customHeight="1">
      <c r="A25" s="15" t="s">
        <v>30</v>
      </c>
      <c r="B25" s="19">
        <v>1549.5</v>
      </c>
      <c r="C25" s="19">
        <v>828.4</v>
      </c>
      <c r="D25" s="19">
        <f t="shared" si="0"/>
        <v>-721.1</v>
      </c>
      <c r="E25" s="18">
        <f t="shared" si="1"/>
        <v>53.46240722813811</v>
      </c>
    </row>
    <row r="26" spans="1:5" s="3" customFormat="1" ht="24.75" customHeight="1">
      <c r="A26" s="15" t="s">
        <v>6</v>
      </c>
      <c r="B26" s="19">
        <v>41.5</v>
      </c>
      <c r="C26" s="19">
        <v>41.5</v>
      </c>
      <c r="D26" s="19">
        <f t="shared" si="0"/>
        <v>0</v>
      </c>
      <c r="E26" s="18">
        <f t="shared" si="1"/>
        <v>100</v>
      </c>
    </row>
    <row r="27" spans="1:5" s="3" customFormat="1" ht="20.25" customHeight="1">
      <c r="A27" s="28" t="s">
        <v>13</v>
      </c>
      <c r="B27" s="20">
        <f>SUM(B28:B29)</f>
        <v>1559.8</v>
      </c>
      <c r="C27" s="20">
        <f>SUM(C28:C29)</f>
        <v>1536.2</v>
      </c>
      <c r="D27" s="20">
        <f>SUM(D28:D29)</f>
        <v>-23.59999999999991</v>
      </c>
      <c r="E27" s="23">
        <f t="shared" si="1"/>
        <v>98.48698551096295</v>
      </c>
    </row>
    <row r="28" spans="1:5" s="3" customFormat="1" ht="21" customHeight="1">
      <c r="A28" s="15" t="s">
        <v>7</v>
      </c>
      <c r="B28" s="19">
        <v>902.5</v>
      </c>
      <c r="C28" s="19">
        <v>901.5</v>
      </c>
      <c r="D28" s="19">
        <f t="shared" si="0"/>
        <v>-1</v>
      </c>
      <c r="E28" s="18">
        <f t="shared" si="1"/>
        <v>99.88919667590028</v>
      </c>
    </row>
    <row r="29" spans="1:5" s="3" customFormat="1" ht="21.75" customHeight="1">
      <c r="A29" s="15" t="s">
        <v>14</v>
      </c>
      <c r="B29" s="19">
        <v>657.3</v>
      </c>
      <c r="C29" s="19">
        <v>634.7</v>
      </c>
      <c r="D29" s="19">
        <f>C29-B29</f>
        <v>-22.59999999999991</v>
      </c>
      <c r="E29" s="18">
        <f t="shared" si="1"/>
        <v>96.56169176935951</v>
      </c>
    </row>
    <row r="30" spans="1:5" s="3" customFormat="1" ht="27.75" customHeight="1">
      <c r="A30" s="28" t="s">
        <v>15</v>
      </c>
      <c r="B30" s="20">
        <f>SUM(B31:B31)</f>
        <v>1417.9</v>
      </c>
      <c r="C30" s="20">
        <f>SUM(C31:C31)</f>
        <v>1417.9</v>
      </c>
      <c r="D30" s="20">
        <f>SUM(D31:D31)</f>
        <v>0</v>
      </c>
      <c r="E30" s="23">
        <f t="shared" si="1"/>
        <v>100</v>
      </c>
    </row>
    <row r="31" spans="1:5" s="3" customFormat="1" ht="18.75">
      <c r="A31" s="15" t="s">
        <v>8</v>
      </c>
      <c r="B31" s="19">
        <v>1417.9</v>
      </c>
      <c r="C31" s="19">
        <v>1417.9</v>
      </c>
      <c r="D31" s="19">
        <f t="shared" si="0"/>
        <v>0</v>
      </c>
      <c r="E31" s="18">
        <f t="shared" si="1"/>
        <v>100</v>
      </c>
    </row>
    <row r="32" spans="1:5" s="3" customFormat="1" ht="26.25" customHeight="1">
      <c r="A32" s="28" t="s">
        <v>31</v>
      </c>
      <c r="B32" s="20">
        <f>SUM(B33:B33)</f>
        <v>10</v>
      </c>
      <c r="C32" s="20">
        <f>SUM(C33:C33)</f>
        <v>10</v>
      </c>
      <c r="D32" s="20">
        <f>SUM(D33:D33)</f>
        <v>0</v>
      </c>
      <c r="E32" s="18">
        <f t="shared" si="1"/>
        <v>100</v>
      </c>
    </row>
    <row r="33" spans="1:5" s="3" customFormat="1" ht="21" customHeight="1">
      <c r="A33" s="13" t="s">
        <v>9</v>
      </c>
      <c r="B33" s="19">
        <v>10</v>
      </c>
      <c r="C33" s="19">
        <v>10</v>
      </c>
      <c r="D33" s="19">
        <f t="shared" si="0"/>
        <v>0</v>
      </c>
      <c r="E33" s="18">
        <f t="shared" si="1"/>
        <v>100</v>
      </c>
    </row>
    <row r="34" spans="1:5" s="3" customFormat="1" ht="21" customHeight="1">
      <c r="A34" s="28" t="s">
        <v>32</v>
      </c>
      <c r="B34" s="20">
        <f>B35</f>
        <v>24.1</v>
      </c>
      <c r="C34" s="20">
        <f>C35</f>
        <v>24.1</v>
      </c>
      <c r="D34" s="20">
        <f t="shared" si="0"/>
        <v>0</v>
      </c>
      <c r="E34" s="23">
        <f t="shared" si="1"/>
        <v>100</v>
      </c>
    </row>
    <row r="35" spans="1:5" s="3" customFormat="1" ht="21" customHeight="1">
      <c r="A35" s="13" t="s">
        <v>33</v>
      </c>
      <c r="B35" s="19">
        <v>24.1</v>
      </c>
      <c r="C35" s="19">
        <v>24.1</v>
      </c>
      <c r="D35" s="19">
        <f t="shared" si="0"/>
        <v>0</v>
      </c>
      <c r="E35" s="18">
        <f t="shared" si="1"/>
        <v>100</v>
      </c>
    </row>
    <row r="36" spans="1:5" s="3" customFormat="1" ht="25.5" customHeight="1">
      <c r="A36" s="30" t="s">
        <v>17</v>
      </c>
      <c r="B36" s="20">
        <f>B37</f>
        <v>0.3</v>
      </c>
      <c r="C36" s="20">
        <f>C37</f>
        <v>0.3</v>
      </c>
      <c r="D36" s="20">
        <f>C36-B36</f>
        <v>0</v>
      </c>
      <c r="E36" s="23">
        <f t="shared" si="1"/>
        <v>100</v>
      </c>
    </row>
    <row r="37" spans="1:5" s="3" customFormat="1" ht="27" customHeight="1">
      <c r="A37" s="17" t="s">
        <v>16</v>
      </c>
      <c r="B37" s="19">
        <v>0.3</v>
      </c>
      <c r="C37" s="19">
        <v>0.3</v>
      </c>
      <c r="D37" s="19">
        <f t="shared" si="0"/>
        <v>0</v>
      </c>
      <c r="E37" s="18">
        <f t="shared" si="1"/>
        <v>100</v>
      </c>
    </row>
    <row r="38" spans="1:5" s="3" customFormat="1" ht="21" customHeight="1">
      <c r="A38" s="16" t="s">
        <v>0</v>
      </c>
      <c r="B38" s="20">
        <f>B12+B19+B21+B24+B27+B30+B32+B34+B36</f>
        <v>10199.099999999999</v>
      </c>
      <c r="C38" s="20">
        <f>C12+C19+C21+C24+C27+C30+C32+C34+C36</f>
        <v>9409.4</v>
      </c>
      <c r="D38" s="20">
        <f>D12+D19+D21+D24+D27+D30+D32+D34+D36</f>
        <v>-789.7000000000002</v>
      </c>
      <c r="E38" s="23">
        <f t="shared" si="1"/>
        <v>92.2571599454854</v>
      </c>
    </row>
    <row r="39" spans="1:5" ht="46.5" customHeight="1">
      <c r="A39" s="36"/>
      <c r="B39" s="37"/>
      <c r="C39" s="51"/>
      <c r="D39" s="51"/>
      <c r="E39" s="52"/>
    </row>
    <row r="40" spans="1:5" ht="18.75">
      <c r="A40" s="35" t="s">
        <v>39</v>
      </c>
      <c r="B40" s="35"/>
      <c r="C40" s="35"/>
      <c r="D40" s="46"/>
      <c r="E40" s="46"/>
    </row>
    <row r="41" spans="1:9" s="9" customFormat="1" ht="18.75">
      <c r="A41" s="35" t="s">
        <v>34</v>
      </c>
      <c r="B41" s="8"/>
      <c r="D41" s="38" t="s">
        <v>40</v>
      </c>
      <c r="E41" s="38"/>
      <c r="I41" s="10"/>
    </row>
    <row r="42" ht="15.75">
      <c r="A42" s="11"/>
    </row>
  </sheetData>
  <sheetProtection/>
  <mergeCells count="10">
    <mergeCell ref="D41:E41"/>
    <mergeCell ref="C6:E6"/>
    <mergeCell ref="B4:E4"/>
    <mergeCell ref="C3:E3"/>
    <mergeCell ref="B5:E5"/>
    <mergeCell ref="D40:E40"/>
    <mergeCell ref="A8:E8"/>
    <mergeCell ref="A10:E10"/>
    <mergeCell ref="C39:E39"/>
    <mergeCell ref="A9:E9"/>
  </mergeCells>
  <printOptions/>
  <pageMargins left="0.57" right="0.3937007874015748" top="0.7874015748031497" bottom="0.49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fonh_04</dc:creator>
  <cp:keywords/>
  <dc:description/>
  <cp:lastModifiedBy>RePack by SPecialiST</cp:lastModifiedBy>
  <cp:lastPrinted>2020-03-29T10:23:46Z</cp:lastPrinted>
  <dcterms:created xsi:type="dcterms:W3CDTF">2006-02-26T11:54:48Z</dcterms:created>
  <dcterms:modified xsi:type="dcterms:W3CDTF">2020-03-29T10:24:02Z</dcterms:modified>
  <cp:category/>
  <cp:version/>
  <cp:contentType/>
  <cp:contentStatus/>
</cp:coreProperties>
</file>